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24915" windowHeight="11820"/>
  </bookViews>
  <sheets>
    <sheet name="Волгоградэнерго 2016" sheetId="1" r:id="rId1"/>
    <sheet name="расшифровки" sheetId="2" r:id="rId2"/>
  </sheets>
  <definedNames>
    <definedName name="_xlnm.Print_Titles" localSheetId="0">'Волгоградэнерго 2016'!$14:$16</definedName>
    <definedName name="_xlnm.Print_Area" localSheetId="0">'Волгоградэнерго 2016'!$A$1:$G$80</definedName>
    <definedName name="_xlnm.Print_Area" localSheetId="1">расшифровки!$A$2:$E$37</definedName>
  </definedNames>
  <calcPr calcId="145621"/>
</workbook>
</file>

<file path=xl/calcChain.xml><?xml version="1.0" encoding="utf-8"?>
<calcChain xmlns="http://schemas.openxmlformats.org/spreadsheetml/2006/main">
  <c r="E30" i="2" l="1"/>
  <c r="D30" i="2"/>
  <c r="E7" i="2"/>
  <c r="D7" i="2"/>
  <c r="F90" i="1"/>
  <c r="A75" i="1"/>
  <c r="E69" i="1"/>
  <c r="D69" i="1"/>
  <c r="E64" i="1"/>
  <c r="D64" i="1"/>
  <c r="E59" i="1"/>
  <c r="D59" i="1"/>
  <c r="E54" i="1"/>
  <c r="A54" i="1"/>
  <c r="E51" i="1"/>
  <c r="D51" i="1"/>
  <c r="E48" i="1"/>
  <c r="D48" i="1"/>
  <c r="E33" i="1"/>
  <c r="D33" i="1"/>
  <c r="E27" i="1"/>
  <c r="D27" i="1"/>
  <c r="E20" i="1"/>
  <c r="D20" i="1"/>
  <c r="D19" i="1" s="1"/>
  <c r="D18" i="1" s="1"/>
  <c r="E19" i="1"/>
  <c r="E18" i="1" s="1"/>
  <c r="E91" i="1" l="1"/>
  <c r="E13" i="1"/>
  <c r="E10" i="1"/>
  <c r="D89" i="1"/>
  <c r="D13" i="1"/>
  <c r="D10" i="1"/>
  <c r="E89" i="1"/>
</calcChain>
</file>

<file path=xl/sharedStrings.xml><?xml version="1.0" encoding="utf-8"?>
<sst xmlns="http://schemas.openxmlformats.org/spreadsheetml/2006/main" count="287" uniqueCount="184">
  <si>
    <t>Приложение 1</t>
  </si>
  <si>
    <t>к приказу Федеральной службы по тарифам</t>
  </si>
  <si>
    <t>от 24 октября 2014 г. № 1831-э</t>
  </si>
  <si>
    <t>ТСО</t>
  </si>
  <si>
    <t>тыс. руб.</t>
  </si>
  <si>
    <t>НВВ  на содержание без ТСО</t>
  </si>
  <si>
    <t>N 
п/п</t>
  </si>
  <si>
    <t>Показатель</t>
  </si>
  <si>
    <t>Ед.изм.</t>
  </si>
  <si>
    <t>2016 год</t>
  </si>
  <si>
    <t>Примечание</t>
  </si>
  <si>
    <t>план</t>
  </si>
  <si>
    <t xml:space="preserve"> факт</t>
  </si>
  <si>
    <t>I</t>
  </si>
  <si>
    <t>Структура затрат</t>
  </si>
  <si>
    <t>Х</t>
  </si>
  <si>
    <t>1</t>
  </si>
  <si>
    <t>Необходимая валовая выручка на содержание</t>
  </si>
  <si>
    <t xml:space="preserve">Снижение выручки за счет учета величины нагрузочных потерь электроэнергии </t>
  </si>
  <si>
    <t>1.1</t>
  </si>
  <si>
    <t>Подконтрольные расходы, всего</t>
  </si>
  <si>
    <t>1.1.1</t>
  </si>
  <si>
    <t>Материальные расходы, всего</t>
  </si>
  <si>
    <t>Регулятором не учтены расходы на оплату процентов за пользование кредитными ресурсами в объеме, который соответствует фактической потребности. Обществом проведены мероприятия по снижению операционных затрат, позволяющих сократить объем недофинансирования по данной статье, так же учтена экономия в результате проведения закупочных процедур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</si>
  <si>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</si>
  <si>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</si>
  <si>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</si>
  <si>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</si>
  <si>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</si>
  <si>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</si>
  <si>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см. п.1.1.1.3.1</t>
  </si>
  <si>
    <t>1.1.1.3.1</t>
  </si>
  <si>
    <t>в том числе на ремонт</t>
  </si>
  <si>
    <t xml:space="preserve">Регулятором не учтены расходы на оплату процентов за пользование кредитными ресурсами в объеме, который соответствует фактической потребности. Обществом проведены мероприятия по снижению операционных затрат, позволяющих сократить объем недофинансирования по данной статье, так же учтена экономия в результате проведения закупочных процедур. </t>
  </si>
  <si>
    <t>1.1.2</t>
  </si>
  <si>
    <t>Фонд оплаты труда</t>
  </si>
  <si>
    <t>1.1.2.1</t>
  </si>
  <si>
    <t>1.1.3</t>
  </si>
  <si>
    <t>Прочие подконтрольные расходы</t>
  </si>
  <si>
    <t>1.1.3.1</t>
  </si>
  <si>
    <t>в том числе прибыль на социальное развитие (включая социальные выплаты)</t>
  </si>
  <si>
    <t>Регулятор принял распределение по статьям, отличное от заявки и от фактической структуры прошлых лет</t>
  </si>
  <si>
    <t>1.1.3.2</t>
  </si>
  <si>
    <t>в том числе транспортные услуги</t>
  </si>
  <si>
    <t>Пересмотр контрагентом стоимости услуг по перевозке рабочих и служащих</t>
  </si>
  <si>
    <t>1.1.3.3</t>
  </si>
  <si>
    <t>в том числе прочие расходы (с расшифровкой)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</si>
  <si>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</si>
  <si>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</si>
  <si>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</si>
  <si>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</si>
  <si>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</si>
  <si>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</si>
  <si>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</si>
  <si>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«ФСК ЕЭС»</t>
  </si>
  <si>
    <t>Фактические расходы учтены за вычетом нагрузочных потерь (438 931 тыс.руб.)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</si>
  <si>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</si>
  <si>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</si>
  <si>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</si>
  <si>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</si>
  <si>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</si>
  <si>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</si>
  <si>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</si>
  <si>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</si>
  <si>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</si>
  <si>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</si>
  <si>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</si>
  <si>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</si>
  <si>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</si>
  <si>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</si>
  <si>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Исходя из финансовых результатов деятельности Общества за 2016 г. (по видам деятельности передача электрической энергии и ТП) налог на прибыль распределен на филиал в соответствии с Положением об управленческом учете ОАО "МРСК Юга", утвержденным приказом ОАО "МРСК Юга" от 28.10.2014г. №723</t>
  </si>
  <si>
    <t>1.2.9</t>
  </si>
  <si>
    <t>прочие налоги</t>
  </si>
  <si>
    <t>Снижение расходов обусловлено сокращением  налога на имущество в связи с корректировкой инвестиционной программы, согласованной с регулятором в рамках действующего законодательства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</si>
  <si>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</si>
  <si>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</si>
  <si>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Утвержденные расходы включают выпадающие доходы по льготной категории до 150 кВт за IV.кв 2015 года. По факту отражены только выпадающие доходы за 2016 год</t>
  </si>
  <si>
    <t>1.2.10.1</t>
  </si>
  <si>
    <t>Справочно: «Количество льготных технологических присоединений»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</si>
  <si>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</si>
  <si>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</si>
  <si>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</si>
  <si>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</si>
  <si>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</si>
  <si>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Расходы приведены в соответствии со структурой, учтенной в ТБР. Превышение обусловлено недофинансирование расходов на оплату процентов за пользование кредитными ресурсами</t>
  </si>
  <si>
    <t>1.3</t>
  </si>
  <si>
    <t>недополученный по независящим причинам доход (+) / избыток средств, полученный в предыдущем периоде регулирования (–)</t>
  </si>
  <si>
    <t>По факту отражен финансовый результат за 2016 год с учетом фактических выпадающих по ТПП и налога на прибыль и иных платежей по ТПП, а так же прочих доходов</t>
  </si>
  <si>
    <t>II</t>
  </si>
  <si>
    <t>Справочно: расходы на ремонт, всего (пункт 1.1.1.2+пункт 1.1.2.1+пункт 1.1.1.3.1)</t>
  </si>
  <si>
    <t>Регулятор принял распределение по статьям, отличное от заявки и от фактической структуры прошлых лет, а так же учтена экономия ввиду проведения закупочных процедур</t>
  </si>
  <si>
    <t>III</t>
  </si>
  <si>
    <t>Необходимая валовая выручка на оплату технологического расхода (потерь) электроэнергии</t>
  </si>
  <si>
    <t>Фактические расходы учтены за вычетом нагрузочных потерь (148 489 тыс.руб.)</t>
  </si>
  <si>
    <t>Справочно: Объем технологических потерь</t>
  </si>
  <si>
    <t>МВт·ч</t>
  </si>
  <si>
    <t>Справочно: Цена покупки электрической энергии сетевой организацией в целях компенсации технологического расхода электрической энергии</t>
  </si>
  <si>
    <t>тыс.руб./МВт·ч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</si>
  <si>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</si>
  <si>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</si>
  <si>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</si>
  <si>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</si>
  <si>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Трансформаторная мощность подстанций, всего</t>
  </si>
  <si>
    <t>МВа</t>
  </si>
  <si>
    <t>в том числе: трансформаторная мощность подстанций на высоком уровне напряжения</t>
  </si>
  <si>
    <t xml:space="preserve"> трансформаторная мощность подстанций на среднем первом уровне напряжения</t>
  </si>
  <si>
    <t>трансформаторная мощность подстанций на среднем втором уровне напряжения</t>
  </si>
  <si>
    <t>трансформаторная мощность подстанций на низком уровне напряжения</t>
  </si>
  <si>
    <t>Количество условных единиц по линиям электропередач, всего</t>
  </si>
  <si>
    <t>у.е.</t>
  </si>
  <si>
    <t>в том числе количество условных единиц по линиям электропередач на высоком уровне напряжения</t>
  </si>
  <si>
    <t>количество условных единиц по линиям электропередач на среднем первом уровне напряжения</t>
  </si>
  <si>
    <t>количество условных единиц по линиям электропередач на среднем втором уровне напряжения</t>
  </si>
  <si>
    <t>количество условных единиц по линиям электропередач на низком уровне напряжения</t>
  </si>
  <si>
    <t>Количество условных единиц по подстанциям, всего</t>
  </si>
  <si>
    <t>в том числе количество условных единиц по подстанциям на высоком уровне напряжения</t>
  </si>
  <si>
    <t>количество условных единиц по подстанциям на среднем первом уровне напряжения</t>
  </si>
  <si>
    <t>количество условных единиц по подстанциям на среднем втором уровне напряжения</t>
  </si>
  <si>
    <t>количество условных единиц по подстанциям на низком уровне напряжения</t>
  </si>
  <si>
    <t>Длина линий электропередач, всего</t>
  </si>
  <si>
    <t>км</t>
  </si>
  <si>
    <t>в том числе длина линий электропередач на высоком уровне напряжения</t>
  </si>
  <si>
    <t>длина линий электропередач на среднем первом уровне напряжения</t>
  </si>
  <si>
    <t>длина линий электропередач на среднем втором уровне напряжения</t>
  </si>
  <si>
    <t>длина линий электропередач на низком уровне напряжения</t>
  </si>
  <si>
    <t>Доля кабельных линий электропередач</t>
  </si>
  <si>
    <t>%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</si>
  <si>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</si>
  <si>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</si>
  <si>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</si>
  <si>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тыс.руб.</t>
  </si>
  <si>
    <t>Норматив технологического расхода (потерь) электрической энергии, установленный Минэнерго России &lt;*&gt;</t>
  </si>
  <si>
    <t>Приказ Минэнерго от 26.09.2013 № 656</t>
  </si>
  <si>
    <t>&lt;*&gt; 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N 400.</t>
  </si>
  <si>
    <t>Расшифровка статьи 1.1.3.3.</t>
  </si>
  <si>
    <t xml:space="preserve">в том числе прочие расходы </t>
  </si>
  <si>
    <t>1.1.3.3.1</t>
  </si>
  <si>
    <t>Электроэнергия на хознужды</t>
  </si>
  <si>
    <t>1.1.3.3.2</t>
  </si>
  <si>
    <t>Услуги связи</t>
  </si>
  <si>
    <t>1.1.3.3.3</t>
  </si>
  <si>
    <t xml:space="preserve">Расходы на услуги вневедомственной охраны </t>
  </si>
  <si>
    <t>1.1.3.3.4</t>
  </si>
  <si>
    <t>Расходы на услуги коммунального хозяйства</t>
  </si>
  <si>
    <t>1.1.3.3.5 - 1.1.3.3.9</t>
  </si>
  <si>
    <t>Расходы на юридические, информационные, аудиторские, консультационные услуги, прочие услуги сторонних организаций</t>
  </si>
  <si>
    <t>1.1.3.3.10</t>
  </si>
  <si>
    <t>Расходы на командировки и представительские</t>
  </si>
  <si>
    <t>1.1.3.3.11</t>
  </si>
  <si>
    <t>Расходы на подготовку кадров</t>
  </si>
  <si>
    <t>1.1.3.3.12</t>
  </si>
  <si>
    <t>Расходы на обеспечение нормальных условий труда и мер по технике безопасности</t>
  </si>
  <si>
    <t>1.1.3.3.13</t>
  </si>
  <si>
    <t>расходы на страхование</t>
  </si>
  <si>
    <t>1.1.3.3.14</t>
  </si>
  <si>
    <t xml:space="preserve">Другие прочие расходы </t>
  </si>
  <si>
    <t>1.1.3.3.15</t>
  </si>
  <si>
    <t>Расходы ПАО "Россети"</t>
  </si>
  <si>
    <t>1.1.3.3.16</t>
  </si>
  <si>
    <t>Проведение обследований и экспертиз, разработка технических нормативов</t>
  </si>
  <si>
    <t>Расшифровка статьи 1.2.12</t>
  </si>
  <si>
    <t xml:space="preserve">прочие неподконтрольные расходы </t>
  </si>
  <si>
    <t>1.2.12.1</t>
  </si>
  <si>
    <t>Услуги смежных сетевых компаний (ТСО)</t>
  </si>
  <si>
    <t>1.2.12.2</t>
  </si>
  <si>
    <t>Теплоэнергия на хознужды</t>
  </si>
  <si>
    <t>1.2.12.3</t>
  </si>
  <si>
    <t>Лизинговые платежи</t>
  </si>
  <si>
    <t>1.2.12.4</t>
  </si>
  <si>
    <t>Проценты за кредит</t>
  </si>
  <si>
    <t>1.2.12.5</t>
  </si>
  <si>
    <t xml:space="preserve">Другие расходы, осуществляемые из прибыли </t>
  </si>
  <si>
    <t>в том числе списание дебиторской задолженности</t>
  </si>
  <si>
    <t>1.2.12.6</t>
  </si>
  <si>
    <t>Дивиденды</t>
  </si>
  <si>
    <t>Форма раскрытия информации 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</t>
  </si>
  <si>
    <t xml:space="preserve">     Наименование организации: Филиал ПАО "МРСК Юга" - "Волгоградэнерго"</t>
  </si>
  <si>
    <t xml:space="preserve">     ИНН:</t>
  </si>
  <si>
    <t xml:space="preserve">     КПП:</t>
  </si>
  <si>
    <t xml:space="preserve">     Долгосрочный период регулирования: 2014 - 2018 гг.</t>
  </si>
  <si>
    <t>В целях экономии операционных затрат работы, планируемые к выполнению сторонними организациями, были переведены на выполнение хозспособом</t>
  </si>
  <si>
    <t>Без учета распределительных пунктов (РП) 6-10/0,4 кВ</t>
  </si>
  <si>
    <t>Условные единицы приведены исходя из расчета, предусмотренного в рамках методических указаний по расчету регулируемых тарифов и цен на электрическую (тепловую) энергию на розничном (потребительском) рынке, утвержденных приказом ФСТ России от 06.08.2004 №20-э/2 (т.е. учтена разбивка оборудования по уровням напряжения)</t>
  </si>
  <si>
    <t>По трассе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</si>
</sst>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#,##0.0_р_."/>
    <numFmt numFmtId="165" formatCode="#,##0.0"/>
    <numFmt numFmtId="166" formatCode="#,##0_р_."/>
    <numFmt numFmtId="167" formatCode="#,##0.00_р_."/>
    <numFmt numFmtId="168" formatCode="#,##0.000_р_."/>
    <numFmt numFmtId="169" formatCode="0.000%"/>
    <numFmt numFmtId="170" formatCode="_-* #,##0.00_р_._-;\-* #,##0.00_р_._-;_-* &quot;-&quot;??_р_._-;_-@_-"/>
    <numFmt numFmtId="171" formatCode="0.000000000000000"/>
    <numFmt numFmtId="172" formatCode="0.00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Arial Cyr"/>
      <charset val="204"/>
    </font>
    <font>
      <i/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0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b/>
      <sz val="14"/>
      <name val="Arial Cyr"/>
      <charset val="204"/>
    </font>
    <font>
      <sz val="12"/>
      <color theme="1"/>
      <name val="Times New Roman"/>
      <family val="1"/>
      <charset val="204"/>
    </font>
    <font>
      <b/>
      <sz val="9"/>
      <name val="Tahoma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8"/>
      <name val="Arial"/>
      <family val="2"/>
      <charset val="204"/>
    </font>
    <font>
      <sz val="14"/>
      <name val="Arial Cyr"/>
      <charset val="204"/>
    </font>
    <font>
      <sz val="9"/>
      <color indexed="8"/>
      <name val="Times New Roman"/>
      <family val="1"/>
      <charset val="204"/>
    </font>
    <font>
      <sz val="9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2"/>
        <bgColor indexed="64"/>
      </patternFill>
    </fill>
  </fills>
  <borders count="4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6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12" fillId="0" borderId="10" applyBorder="0">
      <alignment horizontal="center" vertical="center" wrapText="1"/>
    </xf>
    <xf numFmtId="171" fontId="15" fillId="0" borderId="0">
      <alignment vertical="top"/>
    </xf>
    <xf numFmtId="0" fontId="1" fillId="0" borderId="0"/>
    <xf numFmtId="0" fontId="1" fillId="0" borderId="0"/>
    <xf numFmtId="0" fontId="3" fillId="0" borderId="0"/>
    <xf numFmtId="0" fontId="3" fillId="0" borderId="0"/>
    <xf numFmtId="0" fontId="2" fillId="0" borderId="0"/>
    <xf numFmtId="0" fontId="1" fillId="2" borderId="1" applyNumberFormat="0" applyFont="0" applyAlignment="0" applyProtection="0"/>
    <xf numFmtId="9" fontId="3" fillId="0" borderId="0" applyFont="0" applyFill="0" applyBorder="0" applyAlignment="0" applyProtection="0"/>
    <xf numFmtId="172" fontId="15" fillId="0" borderId="0">
      <alignment vertical="top"/>
    </xf>
    <xf numFmtId="170" fontId="3" fillId="0" borderId="0" applyFont="0" applyFill="0" applyBorder="0" applyAlignment="0" applyProtection="0"/>
    <xf numFmtId="4" fontId="18" fillId="5" borderId="0" applyBorder="0">
      <alignment horizontal="right"/>
    </xf>
  </cellStyleXfs>
  <cellXfs count="15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3" applyFont="1" applyBorder="1" applyAlignment="1">
      <alignment horizontal="left"/>
    </xf>
    <xf numFmtId="0" fontId="2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7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3" fontId="8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3" fontId="2" fillId="0" borderId="3" xfId="0" applyNumberFormat="1" applyFont="1" applyBorder="1" applyAlignment="1">
      <alignment horizontal="center" vertical="center"/>
    </xf>
    <xf numFmtId="0" fontId="2" fillId="0" borderId="5" xfId="0" applyFont="1" applyFill="1" applyBorder="1" applyAlignment="1">
      <alignment horizontal="left" vertical="center" wrapText="1"/>
    </xf>
    <xf numFmtId="0" fontId="2" fillId="0" borderId="6" xfId="0" applyFont="1" applyBorder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 wrapText="1"/>
    </xf>
    <xf numFmtId="164" fontId="4" fillId="0" borderId="21" xfId="0" applyNumberFormat="1" applyFont="1" applyFill="1" applyBorder="1" applyAlignment="1">
      <alignment horizontal="center" vertical="center" wrapText="1"/>
    </xf>
    <xf numFmtId="167" fontId="2" fillId="0" borderId="21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168" fontId="2" fillId="0" borderId="21" xfId="0" applyNumberFormat="1" applyFont="1" applyFill="1" applyBorder="1" applyAlignment="1">
      <alignment horizontal="center" vertical="center" wrapText="1"/>
    </xf>
    <xf numFmtId="164" fontId="2" fillId="0" borderId="21" xfId="0" applyNumberFormat="1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 wrapText="1"/>
    </xf>
    <xf numFmtId="0" fontId="2" fillId="0" borderId="27" xfId="0" applyFont="1" applyBorder="1" applyAlignment="1">
      <alignment horizontal="center" vertical="center" wrapText="1"/>
    </xf>
    <xf numFmtId="166" fontId="2" fillId="0" borderId="21" xfId="0" applyNumberFormat="1" applyFont="1" applyFill="1" applyBorder="1" applyAlignment="1">
      <alignment horizontal="center" vertical="center" wrapText="1"/>
    </xf>
    <xf numFmtId="16" fontId="2" fillId="0" borderId="25" xfId="0" applyNumberFormat="1" applyFont="1" applyBorder="1" applyAlignment="1">
      <alignment horizontal="center" vertical="center"/>
    </xf>
    <xf numFmtId="166" fontId="2" fillId="0" borderId="28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164" fontId="2" fillId="0" borderId="3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169" fontId="2" fillId="0" borderId="21" xfId="2" applyNumberFormat="1" applyFont="1" applyFill="1" applyBorder="1" applyAlignment="1">
      <alignment horizontal="center" vertical="center" wrapText="1"/>
    </xf>
    <xf numFmtId="3" fontId="2" fillId="0" borderId="25" xfId="0" applyNumberFormat="1" applyFont="1" applyFill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center" vertical="center" wrapText="1"/>
    </xf>
    <xf numFmtId="167" fontId="2" fillId="0" borderId="19" xfId="0" applyNumberFormat="1" applyFont="1" applyFill="1" applyBorder="1" applyAlignment="1">
      <alignment horizontal="center" vertical="center" wrapText="1"/>
    </xf>
    <xf numFmtId="164" fontId="2" fillId="0" borderId="19" xfId="0" applyNumberFormat="1" applyFont="1" applyFill="1" applyBorder="1" applyAlignment="1">
      <alignment horizontal="center" vertical="center" wrapText="1"/>
    </xf>
    <xf numFmtId="4" fontId="2" fillId="0" borderId="34" xfId="0" applyNumberFormat="1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170" fontId="2" fillId="0" borderId="0" xfId="1" applyFont="1" applyAlignment="1">
      <alignment horizontal="center" vertical="center"/>
    </xf>
    <xf numFmtId="170" fontId="5" fillId="0" borderId="0" xfId="1" applyFont="1" applyFill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0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3" fillId="0" borderId="36" xfId="4" applyFont="1" applyFill="1" applyBorder="1">
      <alignment horizontal="center" vertical="center" wrapText="1"/>
    </xf>
    <xf numFmtId="0" fontId="13" fillId="0" borderId="37" xfId="4" applyFont="1" applyFill="1" applyBorder="1">
      <alignment horizontal="center" vertical="center" wrapText="1"/>
    </xf>
    <xf numFmtId="0" fontId="13" fillId="0" borderId="37" xfId="4" applyFont="1" applyFill="1" applyBorder="1" applyAlignment="1">
      <alignment horizontal="center" vertical="center" wrapText="1"/>
    </xf>
    <xf numFmtId="0" fontId="13" fillId="0" borderId="38" xfId="4" applyFont="1" applyFill="1" applyBorder="1">
      <alignment horizontal="center" vertical="center" wrapText="1"/>
    </xf>
    <xf numFmtId="0" fontId="6" fillId="0" borderId="0" xfId="0" applyFont="1"/>
    <xf numFmtId="0" fontId="13" fillId="0" borderId="2" xfId="4" applyFont="1" applyFill="1" applyBorder="1">
      <alignment horizontal="center" vertical="center" wrapText="1"/>
    </xf>
    <xf numFmtId="0" fontId="13" fillId="0" borderId="3" xfId="4" applyFont="1" applyFill="1" applyBorder="1">
      <alignment horizontal="center" vertical="center" wrapText="1"/>
    </xf>
    <xf numFmtId="0" fontId="13" fillId="0" borderId="3" xfId="4" applyFont="1" applyFill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0" fontId="14" fillId="0" borderId="26" xfId="0" applyFont="1" applyFill="1" applyBorder="1" applyAlignment="1">
      <alignment horizontal="right"/>
    </xf>
    <xf numFmtId="0" fontId="14" fillId="0" borderId="28" xfId="5" applyNumberFormat="1" applyFont="1" applyFill="1" applyBorder="1" applyAlignment="1" applyProtection="1">
      <alignment vertical="center" wrapText="1"/>
    </xf>
    <xf numFmtId="0" fontId="14" fillId="0" borderId="28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14" fillId="0" borderId="36" xfId="0" applyFont="1" applyFill="1" applyBorder="1" applyAlignment="1">
      <alignment horizontal="center" vertical="center" wrapText="1"/>
    </xf>
    <xf numFmtId="0" fontId="14" fillId="0" borderId="37" xfId="5" applyNumberFormat="1" applyFont="1" applyFill="1" applyBorder="1" applyAlignment="1" applyProtection="1">
      <alignment horizontal="left" vertical="center" wrapText="1"/>
    </xf>
    <xf numFmtId="0" fontId="14" fillId="0" borderId="37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4" fillId="0" borderId="39" xfId="5" applyNumberFormat="1" applyFont="1" applyFill="1" applyBorder="1" applyAlignment="1" applyProtection="1">
      <alignment horizontal="left"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40" xfId="5" applyNumberFormat="1" applyFont="1" applyFill="1" applyBorder="1" applyAlignment="1" applyProtection="1">
      <alignment horizontal="left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32" xfId="0" applyFont="1" applyFill="1" applyBorder="1" applyAlignment="1">
      <alignment horizontal="right"/>
    </xf>
    <xf numFmtId="0" fontId="14" fillId="0" borderId="41" xfId="5" applyNumberFormat="1" applyFont="1" applyFill="1" applyBorder="1" applyAlignment="1" applyProtection="1">
      <alignment vertical="center" wrapText="1"/>
    </xf>
    <xf numFmtId="0" fontId="14" fillId="0" borderId="41" xfId="0" applyFont="1" applyFill="1" applyBorder="1" applyAlignment="1">
      <alignment horizontal="center" vertical="center" wrapText="1"/>
    </xf>
    <xf numFmtId="165" fontId="2" fillId="0" borderId="32" xfId="0" applyNumberFormat="1" applyFont="1" applyFill="1" applyBorder="1" applyAlignment="1">
      <alignment horizontal="center" vertical="center" wrapText="1"/>
    </xf>
    <xf numFmtId="165" fontId="2" fillId="0" borderId="34" xfId="0" applyNumberFormat="1" applyFont="1" applyFill="1" applyBorder="1" applyAlignment="1">
      <alignment horizontal="center" vertical="center" wrapText="1"/>
    </xf>
    <xf numFmtId="0" fontId="14" fillId="0" borderId="0" xfId="0" applyFont="1" applyFill="1"/>
    <xf numFmtId="0" fontId="14" fillId="0" borderId="0" xfId="0" applyFont="1" applyFill="1" applyAlignment="1">
      <alignment vertical="top" wrapText="1"/>
    </xf>
    <xf numFmtId="0" fontId="16" fillId="0" borderId="0" xfId="0" applyFont="1"/>
    <xf numFmtId="0" fontId="13" fillId="0" borderId="32" xfId="4" applyFont="1" applyFill="1" applyBorder="1">
      <alignment horizontal="center" vertical="center" wrapText="1"/>
    </xf>
    <xf numFmtId="0" fontId="13" fillId="0" borderId="41" xfId="4" applyFont="1" applyFill="1" applyBorder="1">
      <alignment horizontal="center" vertical="center" wrapText="1"/>
    </xf>
    <xf numFmtId="0" fontId="13" fillId="0" borderId="41" xfId="4" applyFont="1" applyFill="1" applyBorder="1" applyAlignment="1">
      <alignment horizontal="center" vertical="center" wrapText="1"/>
    </xf>
    <xf numFmtId="0" fontId="13" fillId="0" borderId="22" xfId="4" applyFont="1" applyFill="1" applyBorder="1">
      <alignment horizontal="center" vertical="center" wrapText="1"/>
    </xf>
    <xf numFmtId="0" fontId="13" fillId="0" borderId="40" xfId="4" applyFont="1" applyFill="1" applyBorder="1">
      <alignment horizontal="center" vertical="center" wrapText="1"/>
    </xf>
    <xf numFmtId="0" fontId="13" fillId="0" borderId="40" xfId="4" applyFont="1" applyFill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5" fontId="5" fillId="0" borderId="4" xfId="0" applyNumberFormat="1" applyFont="1" applyBorder="1" applyAlignment="1">
      <alignment horizontal="center" vertical="center" wrapText="1"/>
    </xf>
    <xf numFmtId="0" fontId="14" fillId="0" borderId="22" xfId="4" applyFont="1" applyFill="1" applyBorder="1">
      <alignment horizontal="center" vertical="center" wrapText="1"/>
    </xf>
    <xf numFmtId="0" fontId="14" fillId="4" borderId="22" xfId="4" applyFont="1" applyFill="1" applyBorder="1">
      <alignment horizontal="center" vertical="center" wrapText="1"/>
    </xf>
    <xf numFmtId="0" fontId="14" fillId="4" borderId="28" xfId="5" applyNumberFormat="1" applyFont="1" applyFill="1" applyBorder="1" applyAlignment="1" applyProtection="1">
      <alignment horizontal="right" vertical="center" wrapText="1"/>
    </xf>
    <xf numFmtId="0" fontId="14" fillId="4" borderId="28" xfId="0" applyFont="1" applyFill="1" applyBorder="1" applyAlignment="1">
      <alignment horizontal="center" vertical="center" wrapText="1"/>
    </xf>
    <xf numFmtId="0" fontId="7" fillId="4" borderId="0" xfId="0" applyFont="1" applyFill="1"/>
    <xf numFmtId="0" fontId="14" fillId="0" borderId="16" xfId="4" applyFont="1" applyFill="1" applyBorder="1">
      <alignment horizontal="center" vertical="center" wrapText="1"/>
    </xf>
    <xf numFmtId="0" fontId="14" fillId="0" borderId="39" xfId="5" applyNumberFormat="1" applyFont="1" applyFill="1" applyBorder="1" applyAlignment="1" applyProtection="1">
      <alignment vertical="center" wrapText="1"/>
    </xf>
    <xf numFmtId="0" fontId="14" fillId="0" borderId="39" xfId="0" applyFont="1" applyFill="1" applyBorder="1" applyAlignment="1">
      <alignment horizontal="center" vertical="center" wrapText="1"/>
    </xf>
    <xf numFmtId="0" fontId="14" fillId="0" borderId="42" xfId="4" applyFont="1" applyFill="1" applyBorder="1">
      <alignment horizontal="center" vertical="center" wrapText="1"/>
    </xf>
    <xf numFmtId="0" fontId="14" fillId="0" borderId="42" xfId="5" applyNumberFormat="1" applyFont="1" applyFill="1" applyBorder="1" applyAlignment="1" applyProtection="1">
      <alignment vertical="center" wrapText="1"/>
    </xf>
    <xf numFmtId="0" fontId="14" fillId="0" borderId="42" xfId="0" applyFont="1" applyFill="1" applyBorder="1" applyAlignment="1">
      <alignment horizontal="center" wrapText="1"/>
    </xf>
    <xf numFmtId="0" fontId="17" fillId="0" borderId="0" xfId="0" applyFont="1" applyFill="1"/>
    <xf numFmtId="0" fontId="17" fillId="0" borderId="0" xfId="0" applyFont="1" applyFill="1" applyAlignment="1">
      <alignment vertical="top" wrapText="1"/>
    </xf>
    <xf numFmtId="0" fontId="7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14" fontId="2" fillId="0" borderId="0" xfId="0" applyNumberFormat="1" applyFont="1" applyFill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165" fontId="2" fillId="0" borderId="35" xfId="0" applyNumberFormat="1" applyFont="1" applyFill="1" applyBorder="1" applyAlignment="1">
      <alignment horizontal="center" vertical="center" wrapText="1"/>
    </xf>
  </cellXfs>
  <cellStyles count="16">
    <cellStyle name="ЗаголовокСтолбца" xfId="4"/>
    <cellStyle name="Обычный" xfId="0" builtinId="0"/>
    <cellStyle name="Обычный 106" xfId="6"/>
    <cellStyle name="Обычный 107" xfId="7"/>
    <cellStyle name="Обычный 2" xfId="5"/>
    <cellStyle name="Обычный 2 2 19 2" xfId="8"/>
    <cellStyle name="Обычный 2 20" xfId="3"/>
    <cellStyle name="Обычный 2 26 2" xfId="9"/>
    <cellStyle name="Обычный 3" xfId="10"/>
    <cellStyle name="Примечание 52" xfId="11"/>
    <cellStyle name="Процентный" xfId="2" builtinId="5"/>
    <cellStyle name="Процентный 2" xfId="12"/>
    <cellStyle name="Стиль 1 2" xfId="13"/>
    <cellStyle name="Финансовый" xfId="1" builtinId="3"/>
    <cellStyle name="Финансовый 2 2" xfId="14"/>
    <cellStyle name="Формула_GRES.2007.5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view="pageBreakPreview" zoomScale="85" zoomScaleNormal="80" zoomScaleSheetLayoutView="85" workbookViewId="0"/>
  </sheetViews>
  <sheetFormatPr defaultColWidth="9.140625" defaultRowHeight="15.75" x14ac:dyDescent="0.25"/>
  <cols>
    <col min="1" max="1" width="10.140625" style="1" customWidth="1"/>
    <col min="2" max="2" width="52.42578125" style="2" customWidth="1"/>
    <col min="3" max="3" width="16.28515625" style="1" customWidth="1"/>
    <col min="4" max="4" width="24.5703125" style="1" customWidth="1"/>
    <col min="5" max="5" width="28.140625" style="1" customWidth="1"/>
    <col min="6" max="6" width="45.28515625" style="5" customWidth="1"/>
    <col min="7" max="7" width="9.140625" style="1" customWidth="1"/>
    <col min="8" max="16384" width="9.140625" style="1"/>
  </cols>
  <sheetData>
    <row r="1" spans="1:6" ht="15.75" customHeight="1" x14ac:dyDescent="0.25">
      <c r="D1" s="3"/>
      <c r="F1" s="4" t="s">
        <v>0</v>
      </c>
    </row>
    <row r="2" spans="1:6" x14ac:dyDescent="0.25">
      <c r="D2" s="3"/>
      <c r="F2" s="4" t="s">
        <v>1</v>
      </c>
    </row>
    <row r="3" spans="1:6" x14ac:dyDescent="0.25">
      <c r="D3" s="3"/>
      <c r="F3" s="4" t="s">
        <v>2</v>
      </c>
    </row>
    <row r="4" spans="1:6" hidden="1" x14ac:dyDescent="0.25">
      <c r="D4" s="3"/>
    </row>
    <row r="5" spans="1:6" hidden="1" x14ac:dyDescent="0.25"/>
    <row r="6" spans="1:6" ht="83.25" customHeight="1" x14ac:dyDescent="0.25">
      <c r="A6" s="6" t="s">
        <v>175</v>
      </c>
      <c r="B6" s="6"/>
      <c r="C6" s="6"/>
      <c r="D6" s="6"/>
      <c r="E6" s="6"/>
      <c r="F6" s="6"/>
    </row>
    <row r="7" spans="1:6" ht="18.75" customHeight="1" x14ac:dyDescent="0.3">
      <c r="A7" s="7" t="s">
        <v>176</v>
      </c>
      <c r="B7" s="8"/>
      <c r="C7" s="9"/>
      <c r="D7" s="8"/>
      <c r="E7" s="8"/>
      <c r="F7" s="140"/>
    </row>
    <row r="8" spans="1:6" s="2" customFormat="1" ht="18.75" customHeight="1" x14ac:dyDescent="0.25">
      <c r="A8" s="11" t="s">
        <v>177</v>
      </c>
      <c r="B8" s="139">
        <v>6164266561</v>
      </c>
      <c r="C8" s="12"/>
      <c r="D8" s="10"/>
      <c r="E8" s="10"/>
      <c r="F8" s="140"/>
    </row>
    <row r="9" spans="1:6" s="2" customFormat="1" ht="18.75" customHeight="1" x14ac:dyDescent="0.25">
      <c r="A9" s="11" t="s">
        <v>178</v>
      </c>
      <c r="B9" s="139">
        <v>34402001</v>
      </c>
      <c r="C9" s="12"/>
      <c r="D9" s="10"/>
      <c r="E9" s="10"/>
      <c r="F9" s="140"/>
    </row>
    <row r="10" spans="1:6" ht="18.75" customHeight="1" x14ac:dyDescent="0.25">
      <c r="A10" s="7" t="s">
        <v>179</v>
      </c>
      <c r="B10" s="8"/>
      <c r="C10" s="7"/>
      <c r="D10" s="13">
        <f>D18+D49</f>
        <v>10145135.171131775</v>
      </c>
      <c r="E10" s="13">
        <f>E18+E49</f>
        <v>9686390.7060400005</v>
      </c>
      <c r="F10" s="140"/>
    </row>
    <row r="11" spans="1:6" ht="18.75" customHeight="1" thickBot="1" x14ac:dyDescent="0.3">
      <c r="A11" s="7"/>
      <c r="B11" s="8"/>
      <c r="C11" s="14"/>
      <c r="D11" s="15"/>
      <c r="E11" s="13">
        <v>9686390.7060400005</v>
      </c>
      <c r="F11" s="141"/>
    </row>
    <row r="12" spans="1:6" ht="18.75" hidden="1" customHeight="1" x14ac:dyDescent="0.25">
      <c r="A12" s="8"/>
      <c r="B12" s="16" t="s">
        <v>3</v>
      </c>
      <c r="C12" s="17" t="s">
        <v>4</v>
      </c>
      <c r="D12" s="18">
        <v>601608.19999999995</v>
      </c>
      <c r="E12" s="18">
        <v>553573.35699999996</v>
      </c>
      <c r="F12" s="142"/>
    </row>
    <row r="13" spans="1:6" ht="19.5" hidden="1" customHeight="1" x14ac:dyDescent="0.25">
      <c r="B13" s="19" t="s">
        <v>5</v>
      </c>
      <c r="C13" s="20" t="s">
        <v>4</v>
      </c>
      <c r="D13" s="21">
        <f>D18-D12</f>
        <v>7944577.4158817744</v>
      </c>
      <c r="E13" s="21">
        <f>E18-E12</f>
        <v>7645835.7430400001</v>
      </c>
      <c r="F13" s="22"/>
    </row>
    <row r="14" spans="1:6" ht="26.25" customHeight="1" thickBot="1" x14ac:dyDescent="0.3">
      <c r="A14" s="23" t="s">
        <v>6</v>
      </c>
      <c r="B14" s="24" t="s">
        <v>7</v>
      </c>
      <c r="C14" s="25" t="s">
        <v>8</v>
      </c>
      <c r="D14" s="26" t="s">
        <v>9</v>
      </c>
      <c r="E14" s="27"/>
      <c r="F14" s="28" t="s">
        <v>10</v>
      </c>
    </row>
    <row r="15" spans="1:6" ht="15.75" customHeight="1" x14ac:dyDescent="0.25">
      <c r="A15" s="29"/>
      <c r="B15" s="30"/>
      <c r="C15" s="31"/>
      <c r="D15" s="23" t="s">
        <v>11</v>
      </c>
      <c r="E15" s="32" t="s">
        <v>12</v>
      </c>
      <c r="F15" s="33"/>
    </row>
    <row r="16" spans="1:6" ht="16.5" thickBot="1" x14ac:dyDescent="0.3">
      <c r="A16" s="34"/>
      <c r="B16" s="35"/>
      <c r="C16" s="36"/>
      <c r="D16" s="34"/>
      <c r="E16" s="37"/>
      <c r="F16" s="38"/>
    </row>
    <row r="17" spans="1:6" x14ac:dyDescent="0.25">
      <c r="A17" s="39" t="s">
        <v>13</v>
      </c>
      <c r="B17" s="40" t="s">
        <v>14</v>
      </c>
      <c r="C17" s="41" t="s">
        <v>15</v>
      </c>
      <c r="D17" s="39" t="s">
        <v>15</v>
      </c>
      <c r="E17" s="42" t="s">
        <v>15</v>
      </c>
      <c r="F17" s="43" t="s">
        <v>15</v>
      </c>
    </row>
    <row r="18" spans="1:6" ht="37.5" customHeight="1" x14ac:dyDescent="0.25">
      <c r="A18" s="39" t="s">
        <v>16</v>
      </c>
      <c r="B18" s="40" t="s">
        <v>17</v>
      </c>
      <c r="C18" s="41" t="s">
        <v>4</v>
      </c>
      <c r="D18" s="44">
        <f>D19+D33+D47</f>
        <v>8546185.6158817746</v>
      </c>
      <c r="E18" s="44">
        <f>E19+E33+E47</f>
        <v>8199409.1000399999</v>
      </c>
      <c r="F18" s="143" t="s">
        <v>18</v>
      </c>
    </row>
    <row r="19" spans="1:6" ht="25.5" customHeight="1" x14ac:dyDescent="0.25">
      <c r="A19" s="39" t="s">
        <v>19</v>
      </c>
      <c r="B19" s="40" t="s">
        <v>20</v>
      </c>
      <c r="C19" s="41" t="s">
        <v>4</v>
      </c>
      <c r="D19" s="44">
        <f>D20+D25+D27</f>
        <v>2984352.7043951694</v>
      </c>
      <c r="E19" s="44">
        <f>E20+E25+E27</f>
        <v>2581039.2491000001</v>
      </c>
      <c r="F19" s="43"/>
    </row>
    <row r="20" spans="1:6" ht="75" customHeight="1" x14ac:dyDescent="0.25">
      <c r="A20" s="39" t="s">
        <v>21</v>
      </c>
      <c r="B20" s="40" t="s">
        <v>22</v>
      </c>
      <c r="C20" s="41" t="s">
        <v>4</v>
      </c>
      <c r="D20" s="44">
        <f>D21+D22+D23</f>
        <v>582055.56107074721</v>
      </c>
      <c r="E20" s="44">
        <f>E21+E22+E23</f>
        <v>320693.96559000004</v>
      </c>
      <c r="F20" s="146" t="s">
        <v>23</v>
      </c>
    </row>
    <row r="21" spans="1:6" ht="31.5" x14ac:dyDescent="0.25">
      <c r="A21" s="39" t="s">
        <v>24</v>
      </c>
      <c r="B21" s="40" t="s">
        <v>25</v>
      </c>
      <c r="C21" s="41" t="s">
        <v>4</v>
      </c>
      <c r="D21" s="44">
        <v>206148.48740337524</v>
      </c>
      <c r="E21" s="44">
        <v>181896.80693999998</v>
      </c>
      <c r="F21" s="147"/>
    </row>
    <row r="22" spans="1:6" ht="60" customHeight="1" x14ac:dyDescent="0.25">
      <c r="A22" s="39" t="s">
        <v>26</v>
      </c>
      <c r="B22" s="40" t="s">
        <v>27</v>
      </c>
      <c r="C22" s="41" t="s">
        <v>4</v>
      </c>
      <c r="D22" s="44">
        <v>236465.70306892958</v>
      </c>
      <c r="E22" s="44">
        <v>74567.568000000014</v>
      </c>
      <c r="F22" s="148"/>
    </row>
    <row r="23" spans="1:6" ht="68.25" customHeight="1" x14ac:dyDescent="0.25">
      <c r="A23" s="39" t="s">
        <v>28</v>
      </c>
      <c r="B23" s="40" t="s">
        <v>29</v>
      </c>
      <c r="C23" s="41" t="s">
        <v>4</v>
      </c>
      <c r="D23" s="44">
        <v>139441.37059844233</v>
      </c>
      <c r="E23" s="44">
        <v>64229.590649999998</v>
      </c>
      <c r="F23" s="143" t="s">
        <v>30</v>
      </c>
    </row>
    <row r="24" spans="1:6" ht="168.75" customHeight="1" x14ac:dyDescent="0.25">
      <c r="A24" s="39" t="s">
        <v>31</v>
      </c>
      <c r="B24" s="40" t="s">
        <v>32</v>
      </c>
      <c r="C24" s="41" t="s">
        <v>4</v>
      </c>
      <c r="D24" s="44">
        <v>106526.63228305856</v>
      </c>
      <c r="E24" s="44">
        <v>33502.210500000001</v>
      </c>
      <c r="F24" s="143" t="s">
        <v>33</v>
      </c>
    </row>
    <row r="25" spans="1:6" ht="21.75" customHeight="1" x14ac:dyDescent="0.25">
      <c r="A25" s="39" t="s">
        <v>34</v>
      </c>
      <c r="B25" s="40" t="s">
        <v>35</v>
      </c>
      <c r="C25" s="41" t="s">
        <v>4</v>
      </c>
      <c r="D25" s="45">
        <v>2002497.7870797631</v>
      </c>
      <c r="E25" s="45">
        <v>1857075.4563600002</v>
      </c>
      <c r="F25" s="43"/>
    </row>
    <row r="26" spans="1:6" ht="63.75" customHeight="1" x14ac:dyDescent="0.25">
      <c r="A26" s="39" t="s">
        <v>36</v>
      </c>
      <c r="B26" s="40" t="s">
        <v>32</v>
      </c>
      <c r="C26" s="41" t="s">
        <v>4</v>
      </c>
      <c r="D26" s="44">
        <v>33167.54814589263</v>
      </c>
      <c r="E26" s="44">
        <v>44442.502</v>
      </c>
      <c r="F26" s="143" t="s">
        <v>180</v>
      </c>
    </row>
    <row r="27" spans="1:6" x14ac:dyDescent="0.25">
      <c r="A27" s="39" t="s">
        <v>37</v>
      </c>
      <c r="B27" s="40" t="s">
        <v>38</v>
      </c>
      <c r="C27" s="41" t="s">
        <v>4</v>
      </c>
      <c r="D27" s="44">
        <f>D28+D29+D30</f>
        <v>399799.35624465888</v>
      </c>
      <c r="E27" s="44">
        <f>E28+E29+E30</f>
        <v>403269.82714999997</v>
      </c>
      <c r="F27" s="143"/>
    </row>
    <row r="28" spans="1:6" ht="41.25" customHeight="1" x14ac:dyDescent="0.25">
      <c r="A28" s="39" t="s">
        <v>39</v>
      </c>
      <c r="B28" s="40" t="s">
        <v>40</v>
      </c>
      <c r="C28" s="41" t="s">
        <v>4</v>
      </c>
      <c r="D28" s="44">
        <v>48344.456307885812</v>
      </c>
      <c r="E28" s="44">
        <v>79477.296090000003</v>
      </c>
      <c r="F28" s="143" t="s">
        <v>41</v>
      </c>
    </row>
    <row r="29" spans="1:6" ht="31.5" x14ac:dyDescent="0.25">
      <c r="A29" s="39" t="s">
        <v>42</v>
      </c>
      <c r="B29" s="40" t="s">
        <v>43</v>
      </c>
      <c r="C29" s="41" t="s">
        <v>4</v>
      </c>
      <c r="D29" s="44">
        <v>945.36712964850096</v>
      </c>
      <c r="E29" s="44">
        <v>1238.299</v>
      </c>
      <c r="F29" s="143" t="s">
        <v>44</v>
      </c>
    </row>
    <row r="30" spans="1:6" x14ac:dyDescent="0.25">
      <c r="A30" s="39" t="s">
        <v>45</v>
      </c>
      <c r="B30" s="40" t="s">
        <v>46</v>
      </c>
      <c r="C30" s="41" t="s">
        <v>4</v>
      </c>
      <c r="D30" s="44">
        <v>350509.53280712455</v>
      </c>
      <c r="E30" s="44">
        <v>322554.23205999995</v>
      </c>
      <c r="F30" s="143"/>
    </row>
    <row r="31" spans="1:6" ht="31.5" x14ac:dyDescent="0.25">
      <c r="A31" s="39" t="s">
        <v>47</v>
      </c>
      <c r="B31" s="40" t="s">
        <v>48</v>
      </c>
      <c r="C31" s="41" t="s">
        <v>4</v>
      </c>
      <c r="D31" s="44">
        <v>0</v>
      </c>
      <c r="E31" s="44">
        <v>0</v>
      </c>
      <c r="F31" s="43"/>
    </row>
    <row r="32" spans="1:6" ht="31.5" x14ac:dyDescent="0.25">
      <c r="A32" s="39" t="s">
        <v>49</v>
      </c>
      <c r="B32" s="40" t="s">
        <v>50</v>
      </c>
      <c r="C32" s="41" t="s">
        <v>4</v>
      </c>
      <c r="D32" s="44">
        <v>0</v>
      </c>
      <c r="E32" s="44">
        <v>0</v>
      </c>
      <c r="F32" s="43"/>
    </row>
    <row r="33" spans="1:6" ht="31.5" x14ac:dyDescent="0.25">
      <c r="A33" s="39" t="s">
        <v>51</v>
      </c>
      <c r="B33" s="40" t="s">
        <v>52</v>
      </c>
      <c r="C33" s="41" t="s">
        <v>4</v>
      </c>
      <c r="D33" s="44">
        <f>D34+D35+D36+D37+D38+D39+D40+D41+D42+D43+D45+D46</f>
        <v>5467585.3114866056</v>
      </c>
      <c r="E33" s="44">
        <f>E34+E35+E36+E37+E38+E39+E40+E41+E42+E43+E45+E46</f>
        <v>5736065.2755606193</v>
      </c>
      <c r="F33" s="43"/>
    </row>
    <row r="34" spans="1:6" ht="33" customHeight="1" x14ac:dyDescent="0.25">
      <c r="A34" s="39" t="s">
        <v>53</v>
      </c>
      <c r="B34" s="40" t="s">
        <v>54</v>
      </c>
      <c r="C34" s="41" t="s">
        <v>4</v>
      </c>
      <c r="D34" s="44">
        <v>3053501.4839283419</v>
      </c>
      <c r="E34" s="44">
        <v>2507356.1379999998</v>
      </c>
      <c r="F34" s="143" t="s">
        <v>55</v>
      </c>
    </row>
    <row r="35" spans="1:6" ht="47.25" x14ac:dyDescent="0.25">
      <c r="A35" s="39" t="s">
        <v>56</v>
      </c>
      <c r="B35" s="40" t="s">
        <v>57</v>
      </c>
      <c r="C35" s="41" t="s">
        <v>4</v>
      </c>
      <c r="D35" s="44">
        <v>0</v>
      </c>
      <c r="E35" s="44">
        <v>0</v>
      </c>
      <c r="F35" s="43"/>
    </row>
    <row r="36" spans="1:6" ht="45.75" customHeight="1" x14ac:dyDescent="0.25">
      <c r="A36" s="39" t="s">
        <v>58</v>
      </c>
      <c r="B36" s="40" t="s">
        <v>59</v>
      </c>
      <c r="C36" s="41" t="s">
        <v>4</v>
      </c>
      <c r="D36" s="44">
        <v>39240.300000000003</v>
      </c>
      <c r="E36" s="44">
        <v>48837.029699999999</v>
      </c>
      <c r="F36" s="143" t="s">
        <v>41</v>
      </c>
    </row>
    <row r="37" spans="1:6" ht="23.25" customHeight="1" x14ac:dyDescent="0.25">
      <c r="A37" s="39" t="s">
        <v>60</v>
      </c>
      <c r="B37" s="40" t="s">
        <v>61</v>
      </c>
      <c r="C37" s="41" t="s">
        <v>4</v>
      </c>
      <c r="D37" s="44">
        <v>600749.33612392889</v>
      </c>
      <c r="E37" s="44">
        <v>541584.57001000002</v>
      </c>
      <c r="F37" s="43"/>
    </row>
    <row r="38" spans="1:6" ht="47.25" x14ac:dyDescent="0.25">
      <c r="A38" s="39" t="s">
        <v>62</v>
      </c>
      <c r="B38" s="40" t="s">
        <v>63</v>
      </c>
      <c r="C38" s="41" t="s">
        <v>4</v>
      </c>
      <c r="D38" s="44"/>
      <c r="E38" s="44"/>
      <c r="F38" s="43"/>
    </row>
    <row r="39" spans="1:6" x14ac:dyDescent="0.25">
      <c r="A39" s="39" t="s">
        <v>64</v>
      </c>
      <c r="B39" s="40" t="s">
        <v>65</v>
      </c>
      <c r="C39" s="41" t="s">
        <v>4</v>
      </c>
      <c r="D39" s="46">
        <v>557916.09</v>
      </c>
      <c r="E39" s="44">
        <v>529923.71986999991</v>
      </c>
      <c r="F39" s="43"/>
    </row>
    <row r="40" spans="1:6" x14ac:dyDescent="0.25">
      <c r="A40" s="39" t="s">
        <v>66</v>
      </c>
      <c r="B40" s="40" t="s">
        <v>67</v>
      </c>
      <c r="C40" s="41" t="s">
        <v>4</v>
      </c>
      <c r="D40" s="44">
        <v>0</v>
      </c>
      <c r="E40" s="44">
        <v>0</v>
      </c>
      <c r="F40" s="143"/>
    </row>
    <row r="41" spans="1:6" ht="144" customHeight="1" x14ac:dyDescent="0.25">
      <c r="A41" s="39" t="s">
        <v>68</v>
      </c>
      <c r="B41" s="40" t="s">
        <v>69</v>
      </c>
      <c r="C41" s="41" t="s">
        <v>4</v>
      </c>
      <c r="D41" s="44">
        <v>98173</v>
      </c>
      <c r="E41" s="44">
        <v>158414.29206000001</v>
      </c>
      <c r="F41" s="143" t="s">
        <v>70</v>
      </c>
    </row>
    <row r="42" spans="1:6" ht="90" customHeight="1" x14ac:dyDescent="0.25">
      <c r="A42" s="39" t="s">
        <v>71</v>
      </c>
      <c r="B42" s="40" t="s">
        <v>72</v>
      </c>
      <c r="C42" s="41" t="s">
        <v>4</v>
      </c>
      <c r="D42" s="44">
        <v>87473.189999999988</v>
      </c>
      <c r="E42" s="44">
        <v>78351.79952</v>
      </c>
      <c r="F42" s="143" t="s">
        <v>73</v>
      </c>
    </row>
    <row r="43" spans="1:6" ht="78.75" x14ac:dyDescent="0.25">
      <c r="A43" s="39" t="s">
        <v>74</v>
      </c>
      <c r="B43" s="40" t="s">
        <v>75</v>
      </c>
      <c r="C43" s="41" t="s">
        <v>4</v>
      </c>
      <c r="D43" s="44">
        <v>165983.96799999999</v>
      </c>
      <c r="E43" s="44">
        <v>61936.764450619812</v>
      </c>
      <c r="F43" s="143" t="s">
        <v>76</v>
      </c>
    </row>
    <row r="44" spans="1:6" ht="31.5" x14ac:dyDescent="0.25">
      <c r="A44" s="39" t="s">
        <v>77</v>
      </c>
      <c r="B44" s="40" t="s">
        <v>78</v>
      </c>
      <c r="C44" s="41" t="s">
        <v>79</v>
      </c>
      <c r="D44" s="44">
        <v>3419</v>
      </c>
      <c r="E44" s="44">
        <v>1812</v>
      </c>
      <c r="F44" s="143"/>
    </row>
    <row r="45" spans="1:6" ht="121.5" customHeight="1" x14ac:dyDescent="0.25">
      <c r="A45" s="39" t="s">
        <v>80</v>
      </c>
      <c r="B45" s="40" t="s">
        <v>81</v>
      </c>
      <c r="C45" s="41" t="s">
        <v>4</v>
      </c>
      <c r="D45" s="44"/>
      <c r="E45" s="44"/>
      <c r="F45" s="43"/>
    </row>
    <row r="46" spans="1:6" ht="93.75" customHeight="1" x14ac:dyDescent="0.25">
      <c r="A46" s="39" t="s">
        <v>82</v>
      </c>
      <c r="B46" s="40" t="s">
        <v>83</v>
      </c>
      <c r="C46" s="41" t="s">
        <v>4</v>
      </c>
      <c r="D46" s="44">
        <v>864547.94343433459</v>
      </c>
      <c r="E46" s="44">
        <v>1809660.9619500001</v>
      </c>
      <c r="F46" s="143" t="s">
        <v>84</v>
      </c>
    </row>
    <row r="47" spans="1:6" ht="90" customHeight="1" x14ac:dyDescent="0.25">
      <c r="A47" s="39" t="s">
        <v>85</v>
      </c>
      <c r="B47" s="40" t="s">
        <v>86</v>
      </c>
      <c r="C47" s="41" t="s">
        <v>4</v>
      </c>
      <c r="D47" s="44">
        <v>94247.6</v>
      </c>
      <c r="E47" s="44">
        <v>-117695.42462061904</v>
      </c>
      <c r="F47" s="143" t="s">
        <v>87</v>
      </c>
    </row>
    <row r="48" spans="1:6" ht="86.25" customHeight="1" x14ac:dyDescent="0.25">
      <c r="A48" s="39" t="s">
        <v>88</v>
      </c>
      <c r="B48" s="40" t="s">
        <v>89</v>
      </c>
      <c r="C48" s="41" t="s">
        <v>4</v>
      </c>
      <c r="D48" s="44">
        <f>D24+D26+D22</f>
        <v>376159.88349788077</v>
      </c>
      <c r="E48" s="44">
        <f>E24+E26+E22</f>
        <v>152512.28049999999</v>
      </c>
      <c r="F48" s="143" t="s">
        <v>90</v>
      </c>
    </row>
    <row r="49" spans="1:6" ht="42" customHeight="1" x14ac:dyDescent="0.25">
      <c r="A49" s="39" t="s">
        <v>91</v>
      </c>
      <c r="B49" s="40" t="s">
        <v>92</v>
      </c>
      <c r="C49" s="41" t="s">
        <v>4</v>
      </c>
      <c r="D49" s="46">
        <v>1598949.5552499997</v>
      </c>
      <c r="E49" s="44">
        <v>1486981.6059999999</v>
      </c>
      <c r="F49" s="143" t="s">
        <v>93</v>
      </c>
    </row>
    <row r="50" spans="1:6" ht="19.5" customHeight="1" x14ac:dyDescent="0.25">
      <c r="A50" s="39" t="s">
        <v>19</v>
      </c>
      <c r="B50" s="40" t="s">
        <v>94</v>
      </c>
      <c r="C50" s="41" t="s">
        <v>95</v>
      </c>
      <c r="D50" s="44">
        <v>788631.12200000009</v>
      </c>
      <c r="E50" s="44">
        <v>764077.68099999998</v>
      </c>
      <c r="F50" s="43"/>
    </row>
    <row r="51" spans="1:6" ht="57.75" customHeight="1" x14ac:dyDescent="0.25">
      <c r="A51" s="39" t="s">
        <v>51</v>
      </c>
      <c r="B51" s="40" t="s">
        <v>96</v>
      </c>
      <c r="C51" s="47" t="s">
        <v>97</v>
      </c>
      <c r="D51" s="48">
        <f>D49/D50</f>
        <v>2.0274999434399694</v>
      </c>
      <c r="E51" s="48">
        <f>E49/E50</f>
        <v>1.9461131282540367</v>
      </c>
      <c r="F51" s="43"/>
    </row>
    <row r="52" spans="1:6" ht="63" x14ac:dyDescent="0.25">
      <c r="A52" s="39" t="s">
        <v>98</v>
      </c>
      <c r="B52" s="40" t="s">
        <v>99</v>
      </c>
      <c r="C52" s="41" t="s">
        <v>15</v>
      </c>
      <c r="D52" s="44" t="s">
        <v>15</v>
      </c>
      <c r="E52" s="49" t="s">
        <v>15</v>
      </c>
      <c r="F52" s="43"/>
    </row>
    <row r="53" spans="1:6" ht="29.25" customHeight="1" x14ac:dyDescent="0.25">
      <c r="A53" s="50">
        <v>1</v>
      </c>
      <c r="B53" s="51" t="s">
        <v>100</v>
      </c>
      <c r="C53" s="52" t="s">
        <v>101</v>
      </c>
      <c r="D53" s="44" t="s">
        <v>15</v>
      </c>
      <c r="E53" s="44">
        <v>288244</v>
      </c>
      <c r="F53" s="144"/>
    </row>
    <row r="54" spans="1:6" ht="38.25" customHeight="1" x14ac:dyDescent="0.25">
      <c r="A54" s="50">
        <f>A53+1</f>
        <v>2</v>
      </c>
      <c r="B54" s="51" t="s">
        <v>102</v>
      </c>
      <c r="C54" s="52" t="s">
        <v>103</v>
      </c>
      <c r="D54" s="44" t="s">
        <v>15</v>
      </c>
      <c r="E54" s="53">
        <f>E55+E56+E57+E58</f>
        <v>8440.36</v>
      </c>
      <c r="F54" s="145" t="s">
        <v>181</v>
      </c>
    </row>
    <row r="55" spans="1:6" ht="31.5" customHeight="1" x14ac:dyDescent="0.25">
      <c r="A55" s="54"/>
      <c r="B55" s="51" t="s">
        <v>104</v>
      </c>
      <c r="C55" s="52" t="s">
        <v>103</v>
      </c>
      <c r="D55" s="44" t="s">
        <v>15</v>
      </c>
      <c r="E55" s="55">
        <v>5810.3</v>
      </c>
      <c r="F55" s="58"/>
    </row>
    <row r="56" spans="1:6" ht="31.5" customHeight="1" x14ac:dyDescent="0.25">
      <c r="A56" s="54"/>
      <c r="B56" s="51" t="s">
        <v>105</v>
      </c>
      <c r="C56" s="52" t="s">
        <v>103</v>
      </c>
      <c r="D56" s="44" t="s">
        <v>15</v>
      </c>
      <c r="E56" s="55">
        <v>787.5</v>
      </c>
      <c r="F56" s="58"/>
    </row>
    <row r="57" spans="1:6" ht="31.5" customHeight="1" x14ac:dyDescent="0.25">
      <c r="A57" s="54"/>
      <c r="B57" s="51" t="s">
        <v>106</v>
      </c>
      <c r="C57" s="52" t="s">
        <v>103</v>
      </c>
      <c r="D57" s="44" t="s">
        <v>15</v>
      </c>
      <c r="E57" s="55">
        <v>1842.56</v>
      </c>
      <c r="F57" s="58"/>
    </row>
    <row r="58" spans="1:6" ht="31.5" customHeight="1" x14ac:dyDescent="0.25">
      <c r="A58" s="54"/>
      <c r="B58" s="51" t="s">
        <v>107</v>
      </c>
      <c r="C58" s="52" t="s">
        <v>103</v>
      </c>
      <c r="D58" s="44" t="s">
        <v>15</v>
      </c>
      <c r="E58" s="53">
        <v>0</v>
      </c>
      <c r="F58" s="58"/>
    </row>
    <row r="59" spans="1:6" ht="31.5" customHeight="1" x14ac:dyDescent="0.25">
      <c r="A59" s="50">
        <v>3</v>
      </c>
      <c r="B59" s="56" t="s">
        <v>108</v>
      </c>
      <c r="C59" s="52" t="s">
        <v>109</v>
      </c>
      <c r="D59" s="44">
        <f>D60+D61+D62+D63</f>
        <v>66890.562576999859</v>
      </c>
      <c r="E59" s="44">
        <f>E60+E61+E62+E63</f>
        <v>66579.05</v>
      </c>
      <c r="F59" s="146" t="s">
        <v>182</v>
      </c>
    </row>
    <row r="60" spans="1:6" ht="31.5" customHeight="1" x14ac:dyDescent="0.25">
      <c r="A60" s="50"/>
      <c r="B60" s="51" t="s">
        <v>110</v>
      </c>
      <c r="C60" s="52" t="s">
        <v>109</v>
      </c>
      <c r="D60" s="44">
        <v>8742.66</v>
      </c>
      <c r="E60" s="44">
        <v>8674.73</v>
      </c>
      <c r="F60" s="147"/>
    </row>
    <row r="61" spans="1:6" ht="31.5" customHeight="1" x14ac:dyDescent="0.25">
      <c r="A61" s="50"/>
      <c r="B61" s="51" t="s">
        <v>111</v>
      </c>
      <c r="C61" s="52" t="s">
        <v>109</v>
      </c>
      <c r="D61" s="44">
        <v>3394.2366999999999</v>
      </c>
      <c r="E61" s="44">
        <v>3406.41</v>
      </c>
      <c r="F61" s="147"/>
    </row>
    <row r="62" spans="1:6" ht="31.5" customHeight="1" x14ac:dyDescent="0.25">
      <c r="A62" s="50"/>
      <c r="B62" s="51" t="s">
        <v>112</v>
      </c>
      <c r="C62" s="52" t="s">
        <v>109</v>
      </c>
      <c r="D62" s="44">
        <v>26730.372809999964</v>
      </c>
      <c r="E62" s="44">
        <v>26619.08</v>
      </c>
      <c r="F62" s="147"/>
    </row>
    <row r="63" spans="1:6" ht="31.5" customHeight="1" x14ac:dyDescent="0.25">
      <c r="A63" s="50"/>
      <c r="B63" s="51" t="s">
        <v>113</v>
      </c>
      <c r="C63" s="52" t="s">
        <v>109</v>
      </c>
      <c r="D63" s="44">
        <v>28023.293066999904</v>
      </c>
      <c r="E63" s="44">
        <v>27878.83</v>
      </c>
      <c r="F63" s="147"/>
    </row>
    <row r="64" spans="1:6" ht="37.5" customHeight="1" x14ac:dyDescent="0.25">
      <c r="A64" s="50">
        <v>4</v>
      </c>
      <c r="B64" s="51" t="s">
        <v>114</v>
      </c>
      <c r="C64" s="52" t="s">
        <v>109</v>
      </c>
      <c r="D64" s="57">
        <f>D65+D66+D67+D68</f>
        <v>98247.728000000003</v>
      </c>
      <c r="E64" s="57">
        <f>E65+E66+E67+E68</f>
        <v>96152.13</v>
      </c>
      <c r="F64" s="147"/>
    </row>
    <row r="65" spans="1:6" ht="37.5" customHeight="1" x14ac:dyDescent="0.25">
      <c r="A65" s="50"/>
      <c r="B65" s="51" t="s">
        <v>115</v>
      </c>
      <c r="C65" s="52" t="s">
        <v>109</v>
      </c>
      <c r="D65" s="44">
        <v>38237.699999999997</v>
      </c>
      <c r="E65" s="44">
        <v>37011.199999999997</v>
      </c>
      <c r="F65" s="147"/>
    </row>
    <row r="66" spans="1:6" ht="37.5" customHeight="1" x14ac:dyDescent="0.25">
      <c r="A66" s="50"/>
      <c r="B66" s="51" t="s">
        <v>116</v>
      </c>
      <c r="C66" s="52" t="s">
        <v>109</v>
      </c>
      <c r="D66" s="44">
        <v>13558.1</v>
      </c>
      <c r="E66" s="44">
        <v>13489.6</v>
      </c>
      <c r="F66" s="147"/>
    </row>
    <row r="67" spans="1:6" ht="37.5" customHeight="1" x14ac:dyDescent="0.25">
      <c r="A67" s="50"/>
      <c r="B67" s="51" t="s">
        <v>117</v>
      </c>
      <c r="C67" s="52" t="s">
        <v>109</v>
      </c>
      <c r="D67" s="44">
        <v>46451.928</v>
      </c>
      <c r="E67" s="44">
        <v>45651.33</v>
      </c>
      <c r="F67" s="147"/>
    </row>
    <row r="68" spans="1:6" ht="37.5" customHeight="1" x14ac:dyDescent="0.25">
      <c r="A68" s="50"/>
      <c r="B68" s="51" t="s">
        <v>118</v>
      </c>
      <c r="C68" s="52" t="s">
        <v>109</v>
      </c>
      <c r="D68" s="44">
        <v>0</v>
      </c>
      <c r="E68" s="44">
        <v>0</v>
      </c>
      <c r="F68" s="148"/>
    </row>
    <row r="69" spans="1:6" ht="15.75" customHeight="1" x14ac:dyDescent="0.25">
      <c r="A69" s="50">
        <v>5</v>
      </c>
      <c r="B69" s="51" t="s">
        <v>119</v>
      </c>
      <c r="C69" s="52" t="s">
        <v>120</v>
      </c>
      <c r="D69" s="44">
        <f>SUM((D70:D73))</f>
        <v>45222.552059999914</v>
      </c>
      <c r="E69" s="44">
        <f>SUM((E70:E73))</f>
        <v>45038.06</v>
      </c>
      <c r="F69" s="144" t="s">
        <v>183</v>
      </c>
    </row>
    <row r="70" spans="1:6" ht="31.5" customHeight="1" x14ac:dyDescent="0.25">
      <c r="A70" s="50"/>
      <c r="B70" s="51" t="s">
        <v>121</v>
      </c>
      <c r="C70" s="52" t="s">
        <v>120</v>
      </c>
      <c r="D70" s="44">
        <v>6166.9400000000005</v>
      </c>
      <c r="E70" s="44">
        <v>6129.01</v>
      </c>
      <c r="F70" s="58"/>
    </row>
    <row r="71" spans="1:6" ht="31.5" customHeight="1" x14ac:dyDescent="0.25">
      <c r="A71" s="50"/>
      <c r="B71" s="51" t="s">
        <v>122</v>
      </c>
      <c r="C71" s="52" t="s">
        <v>120</v>
      </c>
      <c r="D71" s="44">
        <v>2730.8150000000005</v>
      </c>
      <c r="E71" s="44">
        <v>2738.93</v>
      </c>
      <c r="F71" s="58"/>
    </row>
    <row r="72" spans="1:6" ht="31.5" customHeight="1" x14ac:dyDescent="0.25">
      <c r="A72" s="50"/>
      <c r="B72" s="51" t="s">
        <v>123</v>
      </c>
      <c r="C72" s="52" t="s">
        <v>120</v>
      </c>
      <c r="D72" s="44">
        <v>22264.386899999965</v>
      </c>
      <c r="E72" s="44">
        <v>22183.85</v>
      </c>
      <c r="F72" s="58"/>
    </row>
    <row r="73" spans="1:6" ht="31.5" customHeight="1" x14ac:dyDescent="0.25">
      <c r="A73" s="50"/>
      <c r="B73" s="51" t="s">
        <v>124</v>
      </c>
      <c r="C73" s="52" t="s">
        <v>120</v>
      </c>
      <c r="D73" s="44">
        <v>14060.410159999949</v>
      </c>
      <c r="E73" s="44">
        <v>13986.27</v>
      </c>
      <c r="F73" s="58"/>
    </row>
    <row r="74" spans="1:6" ht="15.75" customHeight="1" x14ac:dyDescent="0.25">
      <c r="A74" s="50">
        <v>6</v>
      </c>
      <c r="B74" s="51" t="s">
        <v>125</v>
      </c>
      <c r="C74" s="52" t="s">
        <v>126</v>
      </c>
      <c r="D74" s="59">
        <v>9.5211190078068452E-3</v>
      </c>
      <c r="E74" s="59">
        <v>9.6147569411293467E-3</v>
      </c>
      <c r="F74" s="58"/>
    </row>
    <row r="75" spans="1:6" ht="31.5" customHeight="1" x14ac:dyDescent="0.25">
      <c r="A75" s="50">
        <f>A74+1</f>
        <v>7</v>
      </c>
      <c r="B75" s="51" t="s">
        <v>127</v>
      </c>
      <c r="C75" s="52" t="s">
        <v>4</v>
      </c>
      <c r="D75" s="44">
        <v>64334.985849225799</v>
      </c>
      <c r="E75" s="44">
        <v>19031.646740000004</v>
      </c>
      <c r="F75" s="60"/>
    </row>
    <row r="76" spans="1:6" ht="31.5" customHeight="1" x14ac:dyDescent="0.25">
      <c r="A76" s="61" t="s">
        <v>128</v>
      </c>
      <c r="B76" s="51" t="s">
        <v>129</v>
      </c>
      <c r="C76" s="52" t="s">
        <v>130</v>
      </c>
      <c r="D76" s="44">
        <v>9401.8404676297414</v>
      </c>
      <c r="E76" s="44">
        <v>207.09910999999997</v>
      </c>
      <c r="F76" s="60"/>
    </row>
    <row r="77" spans="1:6" ht="48" thickBot="1" x14ac:dyDescent="0.3">
      <c r="A77" s="62">
        <v>8</v>
      </c>
      <c r="B77" s="63" t="s">
        <v>131</v>
      </c>
      <c r="C77" s="64" t="s">
        <v>126</v>
      </c>
      <c r="D77" s="65">
        <v>7.83</v>
      </c>
      <c r="E77" s="66" t="s">
        <v>15</v>
      </c>
      <c r="F77" s="67" t="s">
        <v>132</v>
      </c>
    </row>
    <row r="78" spans="1:6" ht="7.5" customHeight="1" x14ac:dyDescent="0.25">
      <c r="A78" s="68"/>
      <c r="B78" s="69"/>
      <c r="C78" s="70"/>
      <c r="D78" s="70"/>
      <c r="E78" s="70"/>
    </row>
    <row r="79" spans="1:6" ht="47.25" customHeight="1" x14ac:dyDescent="0.25">
      <c r="B79" s="71" t="s">
        <v>133</v>
      </c>
      <c r="C79" s="71"/>
      <c r="D79" s="71"/>
      <c r="E79" s="71"/>
      <c r="F79" s="71"/>
    </row>
    <row r="89" spans="4:6" x14ac:dyDescent="0.25">
      <c r="D89" s="72">
        <f>D18+D49</f>
        <v>10145135.171131775</v>
      </c>
      <c r="E89" s="72">
        <f>E18+E49</f>
        <v>9686390.7060400005</v>
      </c>
      <c r="F89" s="73">
        <v>1377504</v>
      </c>
    </row>
    <row r="90" spans="4:6" x14ac:dyDescent="0.25">
      <c r="D90" s="72"/>
      <c r="E90" s="72"/>
      <c r="F90" s="73">
        <f>F89-F79</f>
        <v>1377504</v>
      </c>
    </row>
    <row r="91" spans="4:6" x14ac:dyDescent="0.25">
      <c r="D91" s="72"/>
      <c r="E91" s="72">
        <f>E18-E19-E33</f>
        <v>-117695.42462061904</v>
      </c>
      <c r="F91" s="73"/>
    </row>
    <row r="92" spans="4:6" x14ac:dyDescent="0.25">
      <c r="D92" s="72"/>
      <c r="E92" s="72"/>
      <c r="F92" s="73"/>
    </row>
  </sheetData>
  <mergeCells count="11">
    <mergeCell ref="F59:F68"/>
    <mergeCell ref="F20:F22"/>
    <mergeCell ref="B79:F79"/>
    <mergeCell ref="A6:F6"/>
    <mergeCell ref="A14:A16"/>
    <mergeCell ref="B14:B16"/>
    <mergeCell ref="C14:C16"/>
    <mergeCell ref="D14:E14"/>
    <mergeCell ref="F14:F16"/>
    <mergeCell ref="D15:D16"/>
    <mergeCell ref="E15:E16"/>
  </mergeCells>
  <pageMargins left="0" right="0" top="0" bottom="0" header="0.15748031496062992" footer="0.15748031496062992"/>
  <pageSetup paperSize="9" scale="52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38"/>
  <sheetViews>
    <sheetView view="pageBreakPreview" zoomScale="80" zoomScaleNormal="60" zoomScaleSheetLayoutView="80" workbookViewId="0">
      <selection activeCell="E21" sqref="E21"/>
    </sheetView>
  </sheetViews>
  <sheetFormatPr defaultRowHeight="15" x14ac:dyDescent="0.25"/>
  <cols>
    <col min="1" max="1" width="13.5703125" style="137" customWidth="1"/>
    <col min="2" max="2" width="45.140625" style="137" customWidth="1"/>
    <col min="3" max="3" width="13.5703125" style="138" customWidth="1"/>
    <col min="4" max="5" width="20.5703125" customWidth="1"/>
    <col min="209" max="209" width="11.85546875" customWidth="1"/>
    <col min="210" max="210" width="45.140625" customWidth="1"/>
    <col min="211" max="211" width="13.5703125" customWidth="1"/>
    <col min="212" max="212" width="19.28515625" customWidth="1"/>
    <col min="213" max="213" width="18.85546875" customWidth="1"/>
    <col min="214" max="214" width="18.5703125" customWidth="1"/>
    <col min="215" max="215" width="15.140625" customWidth="1"/>
    <col min="216" max="216" width="17" customWidth="1"/>
    <col min="217" max="217" width="19.7109375" customWidth="1"/>
    <col min="218" max="218" width="16.42578125" customWidth="1"/>
    <col min="219" max="219" width="4.140625" customWidth="1"/>
    <col min="220" max="222" width="0" hidden="1" customWidth="1"/>
    <col min="465" max="465" width="11.85546875" customWidth="1"/>
    <col min="466" max="466" width="45.140625" customWidth="1"/>
    <col min="467" max="467" width="13.5703125" customWidth="1"/>
    <col min="468" max="468" width="19.28515625" customWidth="1"/>
    <col min="469" max="469" width="18.85546875" customWidth="1"/>
    <col min="470" max="470" width="18.5703125" customWidth="1"/>
    <col min="471" max="471" width="15.140625" customWidth="1"/>
    <col min="472" max="472" width="17" customWidth="1"/>
    <col min="473" max="473" width="19.7109375" customWidth="1"/>
    <col min="474" max="474" width="16.42578125" customWidth="1"/>
    <col min="475" max="475" width="4.140625" customWidth="1"/>
    <col min="476" max="478" width="0" hidden="1" customWidth="1"/>
    <col min="721" max="721" width="11.85546875" customWidth="1"/>
    <col min="722" max="722" width="45.140625" customWidth="1"/>
    <col min="723" max="723" width="13.5703125" customWidth="1"/>
    <col min="724" max="724" width="19.28515625" customWidth="1"/>
    <col min="725" max="725" width="18.85546875" customWidth="1"/>
    <col min="726" max="726" width="18.5703125" customWidth="1"/>
    <col min="727" max="727" width="15.140625" customWidth="1"/>
    <col min="728" max="728" width="17" customWidth="1"/>
    <col min="729" max="729" width="19.7109375" customWidth="1"/>
    <col min="730" max="730" width="16.42578125" customWidth="1"/>
    <col min="731" max="731" width="4.140625" customWidth="1"/>
    <col min="732" max="734" width="0" hidden="1" customWidth="1"/>
    <col min="977" max="977" width="11.85546875" customWidth="1"/>
    <col min="978" max="978" width="45.140625" customWidth="1"/>
    <col min="979" max="979" width="13.5703125" customWidth="1"/>
    <col min="980" max="980" width="19.28515625" customWidth="1"/>
    <col min="981" max="981" width="18.85546875" customWidth="1"/>
    <col min="982" max="982" width="18.5703125" customWidth="1"/>
    <col min="983" max="983" width="15.140625" customWidth="1"/>
    <col min="984" max="984" width="17" customWidth="1"/>
    <col min="985" max="985" width="19.7109375" customWidth="1"/>
    <col min="986" max="986" width="16.42578125" customWidth="1"/>
    <col min="987" max="987" width="4.140625" customWidth="1"/>
    <col min="988" max="990" width="0" hidden="1" customWidth="1"/>
    <col min="1233" max="1233" width="11.85546875" customWidth="1"/>
    <col min="1234" max="1234" width="45.140625" customWidth="1"/>
    <col min="1235" max="1235" width="13.5703125" customWidth="1"/>
    <col min="1236" max="1236" width="19.28515625" customWidth="1"/>
    <col min="1237" max="1237" width="18.85546875" customWidth="1"/>
    <col min="1238" max="1238" width="18.5703125" customWidth="1"/>
    <col min="1239" max="1239" width="15.140625" customWidth="1"/>
    <col min="1240" max="1240" width="17" customWidth="1"/>
    <col min="1241" max="1241" width="19.7109375" customWidth="1"/>
    <col min="1242" max="1242" width="16.42578125" customWidth="1"/>
    <col min="1243" max="1243" width="4.140625" customWidth="1"/>
    <col min="1244" max="1246" width="0" hidden="1" customWidth="1"/>
    <col min="1489" max="1489" width="11.85546875" customWidth="1"/>
    <col min="1490" max="1490" width="45.140625" customWidth="1"/>
    <col min="1491" max="1491" width="13.5703125" customWidth="1"/>
    <col min="1492" max="1492" width="19.28515625" customWidth="1"/>
    <col min="1493" max="1493" width="18.85546875" customWidth="1"/>
    <col min="1494" max="1494" width="18.5703125" customWidth="1"/>
    <col min="1495" max="1495" width="15.140625" customWidth="1"/>
    <col min="1496" max="1496" width="17" customWidth="1"/>
    <col min="1497" max="1497" width="19.7109375" customWidth="1"/>
    <col min="1498" max="1498" width="16.42578125" customWidth="1"/>
    <col min="1499" max="1499" width="4.140625" customWidth="1"/>
    <col min="1500" max="1502" width="0" hidden="1" customWidth="1"/>
    <col min="1745" max="1745" width="11.85546875" customWidth="1"/>
    <col min="1746" max="1746" width="45.140625" customWidth="1"/>
    <col min="1747" max="1747" width="13.5703125" customWidth="1"/>
    <col min="1748" max="1748" width="19.28515625" customWidth="1"/>
    <col min="1749" max="1749" width="18.85546875" customWidth="1"/>
    <col min="1750" max="1750" width="18.5703125" customWidth="1"/>
    <col min="1751" max="1751" width="15.140625" customWidth="1"/>
    <col min="1752" max="1752" width="17" customWidth="1"/>
    <col min="1753" max="1753" width="19.7109375" customWidth="1"/>
    <col min="1754" max="1754" width="16.42578125" customWidth="1"/>
    <col min="1755" max="1755" width="4.140625" customWidth="1"/>
    <col min="1756" max="1758" width="0" hidden="1" customWidth="1"/>
    <col min="2001" max="2001" width="11.85546875" customWidth="1"/>
    <col min="2002" max="2002" width="45.140625" customWidth="1"/>
    <col min="2003" max="2003" width="13.5703125" customWidth="1"/>
    <col min="2004" max="2004" width="19.28515625" customWidth="1"/>
    <col min="2005" max="2005" width="18.85546875" customWidth="1"/>
    <col min="2006" max="2006" width="18.5703125" customWidth="1"/>
    <col min="2007" max="2007" width="15.140625" customWidth="1"/>
    <col min="2008" max="2008" width="17" customWidth="1"/>
    <col min="2009" max="2009" width="19.7109375" customWidth="1"/>
    <col min="2010" max="2010" width="16.42578125" customWidth="1"/>
    <col min="2011" max="2011" width="4.140625" customWidth="1"/>
    <col min="2012" max="2014" width="0" hidden="1" customWidth="1"/>
    <col min="2257" max="2257" width="11.85546875" customWidth="1"/>
    <col min="2258" max="2258" width="45.140625" customWidth="1"/>
    <col min="2259" max="2259" width="13.5703125" customWidth="1"/>
    <col min="2260" max="2260" width="19.28515625" customWidth="1"/>
    <col min="2261" max="2261" width="18.85546875" customWidth="1"/>
    <col min="2262" max="2262" width="18.5703125" customWidth="1"/>
    <col min="2263" max="2263" width="15.140625" customWidth="1"/>
    <col min="2264" max="2264" width="17" customWidth="1"/>
    <col min="2265" max="2265" width="19.7109375" customWidth="1"/>
    <col min="2266" max="2266" width="16.42578125" customWidth="1"/>
    <col min="2267" max="2267" width="4.140625" customWidth="1"/>
    <col min="2268" max="2270" width="0" hidden="1" customWidth="1"/>
    <col min="2513" max="2513" width="11.85546875" customWidth="1"/>
    <col min="2514" max="2514" width="45.140625" customWidth="1"/>
    <col min="2515" max="2515" width="13.5703125" customWidth="1"/>
    <col min="2516" max="2516" width="19.28515625" customWidth="1"/>
    <col min="2517" max="2517" width="18.85546875" customWidth="1"/>
    <col min="2518" max="2518" width="18.5703125" customWidth="1"/>
    <col min="2519" max="2519" width="15.140625" customWidth="1"/>
    <col min="2520" max="2520" width="17" customWidth="1"/>
    <col min="2521" max="2521" width="19.7109375" customWidth="1"/>
    <col min="2522" max="2522" width="16.42578125" customWidth="1"/>
    <col min="2523" max="2523" width="4.140625" customWidth="1"/>
    <col min="2524" max="2526" width="0" hidden="1" customWidth="1"/>
    <col min="2769" max="2769" width="11.85546875" customWidth="1"/>
    <col min="2770" max="2770" width="45.140625" customWidth="1"/>
    <col min="2771" max="2771" width="13.5703125" customWidth="1"/>
    <col min="2772" max="2772" width="19.28515625" customWidth="1"/>
    <col min="2773" max="2773" width="18.85546875" customWidth="1"/>
    <col min="2774" max="2774" width="18.5703125" customWidth="1"/>
    <col min="2775" max="2775" width="15.140625" customWidth="1"/>
    <col min="2776" max="2776" width="17" customWidth="1"/>
    <col min="2777" max="2777" width="19.7109375" customWidth="1"/>
    <col min="2778" max="2778" width="16.42578125" customWidth="1"/>
    <col min="2779" max="2779" width="4.140625" customWidth="1"/>
    <col min="2780" max="2782" width="0" hidden="1" customWidth="1"/>
    <col min="3025" max="3025" width="11.85546875" customWidth="1"/>
    <col min="3026" max="3026" width="45.140625" customWidth="1"/>
    <col min="3027" max="3027" width="13.5703125" customWidth="1"/>
    <col min="3028" max="3028" width="19.28515625" customWidth="1"/>
    <col min="3029" max="3029" width="18.85546875" customWidth="1"/>
    <col min="3030" max="3030" width="18.5703125" customWidth="1"/>
    <col min="3031" max="3031" width="15.140625" customWidth="1"/>
    <col min="3032" max="3032" width="17" customWidth="1"/>
    <col min="3033" max="3033" width="19.7109375" customWidth="1"/>
    <col min="3034" max="3034" width="16.42578125" customWidth="1"/>
    <col min="3035" max="3035" width="4.140625" customWidth="1"/>
    <col min="3036" max="3038" width="0" hidden="1" customWidth="1"/>
    <col min="3281" max="3281" width="11.85546875" customWidth="1"/>
    <col min="3282" max="3282" width="45.140625" customWidth="1"/>
    <col min="3283" max="3283" width="13.5703125" customWidth="1"/>
    <col min="3284" max="3284" width="19.28515625" customWidth="1"/>
    <col min="3285" max="3285" width="18.85546875" customWidth="1"/>
    <col min="3286" max="3286" width="18.5703125" customWidth="1"/>
    <col min="3287" max="3287" width="15.140625" customWidth="1"/>
    <col min="3288" max="3288" width="17" customWidth="1"/>
    <col min="3289" max="3289" width="19.7109375" customWidth="1"/>
    <col min="3290" max="3290" width="16.42578125" customWidth="1"/>
    <col min="3291" max="3291" width="4.140625" customWidth="1"/>
    <col min="3292" max="3294" width="0" hidden="1" customWidth="1"/>
    <col min="3537" max="3537" width="11.85546875" customWidth="1"/>
    <col min="3538" max="3538" width="45.140625" customWidth="1"/>
    <col min="3539" max="3539" width="13.5703125" customWidth="1"/>
    <col min="3540" max="3540" width="19.28515625" customWidth="1"/>
    <col min="3541" max="3541" width="18.85546875" customWidth="1"/>
    <col min="3542" max="3542" width="18.5703125" customWidth="1"/>
    <col min="3543" max="3543" width="15.140625" customWidth="1"/>
    <col min="3544" max="3544" width="17" customWidth="1"/>
    <col min="3545" max="3545" width="19.7109375" customWidth="1"/>
    <col min="3546" max="3546" width="16.42578125" customWidth="1"/>
    <col min="3547" max="3547" width="4.140625" customWidth="1"/>
    <col min="3548" max="3550" width="0" hidden="1" customWidth="1"/>
    <col min="3793" max="3793" width="11.85546875" customWidth="1"/>
    <col min="3794" max="3794" width="45.140625" customWidth="1"/>
    <col min="3795" max="3795" width="13.5703125" customWidth="1"/>
    <col min="3796" max="3796" width="19.28515625" customWidth="1"/>
    <col min="3797" max="3797" width="18.85546875" customWidth="1"/>
    <col min="3798" max="3798" width="18.5703125" customWidth="1"/>
    <col min="3799" max="3799" width="15.140625" customWidth="1"/>
    <col min="3800" max="3800" width="17" customWidth="1"/>
    <col min="3801" max="3801" width="19.7109375" customWidth="1"/>
    <col min="3802" max="3802" width="16.42578125" customWidth="1"/>
    <col min="3803" max="3803" width="4.140625" customWidth="1"/>
    <col min="3804" max="3806" width="0" hidden="1" customWidth="1"/>
    <col min="4049" max="4049" width="11.85546875" customWidth="1"/>
    <col min="4050" max="4050" width="45.140625" customWidth="1"/>
    <col min="4051" max="4051" width="13.5703125" customWidth="1"/>
    <col min="4052" max="4052" width="19.28515625" customWidth="1"/>
    <col min="4053" max="4053" width="18.85546875" customWidth="1"/>
    <col min="4054" max="4054" width="18.5703125" customWidth="1"/>
    <col min="4055" max="4055" width="15.140625" customWidth="1"/>
    <col min="4056" max="4056" width="17" customWidth="1"/>
    <col min="4057" max="4057" width="19.7109375" customWidth="1"/>
    <col min="4058" max="4058" width="16.42578125" customWidth="1"/>
    <col min="4059" max="4059" width="4.140625" customWidth="1"/>
    <col min="4060" max="4062" width="0" hidden="1" customWidth="1"/>
    <col min="4305" max="4305" width="11.85546875" customWidth="1"/>
    <col min="4306" max="4306" width="45.140625" customWidth="1"/>
    <col min="4307" max="4307" width="13.5703125" customWidth="1"/>
    <col min="4308" max="4308" width="19.28515625" customWidth="1"/>
    <col min="4309" max="4309" width="18.85546875" customWidth="1"/>
    <col min="4310" max="4310" width="18.5703125" customWidth="1"/>
    <col min="4311" max="4311" width="15.140625" customWidth="1"/>
    <col min="4312" max="4312" width="17" customWidth="1"/>
    <col min="4313" max="4313" width="19.7109375" customWidth="1"/>
    <col min="4314" max="4314" width="16.42578125" customWidth="1"/>
    <col min="4315" max="4315" width="4.140625" customWidth="1"/>
    <col min="4316" max="4318" width="0" hidden="1" customWidth="1"/>
    <col min="4561" max="4561" width="11.85546875" customWidth="1"/>
    <col min="4562" max="4562" width="45.140625" customWidth="1"/>
    <col min="4563" max="4563" width="13.5703125" customWidth="1"/>
    <col min="4564" max="4564" width="19.28515625" customWidth="1"/>
    <col min="4565" max="4565" width="18.85546875" customWidth="1"/>
    <col min="4566" max="4566" width="18.5703125" customWidth="1"/>
    <col min="4567" max="4567" width="15.140625" customWidth="1"/>
    <col min="4568" max="4568" width="17" customWidth="1"/>
    <col min="4569" max="4569" width="19.7109375" customWidth="1"/>
    <col min="4570" max="4570" width="16.42578125" customWidth="1"/>
    <col min="4571" max="4571" width="4.140625" customWidth="1"/>
    <col min="4572" max="4574" width="0" hidden="1" customWidth="1"/>
    <col min="4817" max="4817" width="11.85546875" customWidth="1"/>
    <col min="4818" max="4818" width="45.140625" customWidth="1"/>
    <col min="4819" max="4819" width="13.5703125" customWidth="1"/>
    <col min="4820" max="4820" width="19.28515625" customWidth="1"/>
    <col min="4821" max="4821" width="18.85546875" customWidth="1"/>
    <col min="4822" max="4822" width="18.5703125" customWidth="1"/>
    <col min="4823" max="4823" width="15.140625" customWidth="1"/>
    <col min="4824" max="4824" width="17" customWidth="1"/>
    <col min="4825" max="4825" width="19.7109375" customWidth="1"/>
    <col min="4826" max="4826" width="16.42578125" customWidth="1"/>
    <col min="4827" max="4827" width="4.140625" customWidth="1"/>
    <col min="4828" max="4830" width="0" hidden="1" customWidth="1"/>
    <col min="5073" max="5073" width="11.85546875" customWidth="1"/>
    <col min="5074" max="5074" width="45.140625" customWidth="1"/>
    <col min="5075" max="5075" width="13.5703125" customWidth="1"/>
    <col min="5076" max="5076" width="19.28515625" customWidth="1"/>
    <col min="5077" max="5077" width="18.85546875" customWidth="1"/>
    <col min="5078" max="5078" width="18.5703125" customWidth="1"/>
    <col min="5079" max="5079" width="15.140625" customWidth="1"/>
    <col min="5080" max="5080" width="17" customWidth="1"/>
    <col min="5081" max="5081" width="19.7109375" customWidth="1"/>
    <col min="5082" max="5082" width="16.42578125" customWidth="1"/>
    <col min="5083" max="5083" width="4.140625" customWidth="1"/>
    <col min="5084" max="5086" width="0" hidden="1" customWidth="1"/>
    <col min="5329" max="5329" width="11.85546875" customWidth="1"/>
    <col min="5330" max="5330" width="45.140625" customWidth="1"/>
    <col min="5331" max="5331" width="13.5703125" customWidth="1"/>
    <col min="5332" max="5332" width="19.28515625" customWidth="1"/>
    <col min="5333" max="5333" width="18.85546875" customWidth="1"/>
    <col min="5334" max="5334" width="18.5703125" customWidth="1"/>
    <col min="5335" max="5335" width="15.140625" customWidth="1"/>
    <col min="5336" max="5336" width="17" customWidth="1"/>
    <col min="5337" max="5337" width="19.7109375" customWidth="1"/>
    <col min="5338" max="5338" width="16.42578125" customWidth="1"/>
    <col min="5339" max="5339" width="4.140625" customWidth="1"/>
    <col min="5340" max="5342" width="0" hidden="1" customWidth="1"/>
    <col min="5585" max="5585" width="11.85546875" customWidth="1"/>
    <col min="5586" max="5586" width="45.140625" customWidth="1"/>
    <col min="5587" max="5587" width="13.5703125" customWidth="1"/>
    <col min="5588" max="5588" width="19.28515625" customWidth="1"/>
    <col min="5589" max="5589" width="18.85546875" customWidth="1"/>
    <col min="5590" max="5590" width="18.5703125" customWidth="1"/>
    <col min="5591" max="5591" width="15.140625" customWidth="1"/>
    <col min="5592" max="5592" width="17" customWidth="1"/>
    <col min="5593" max="5593" width="19.7109375" customWidth="1"/>
    <col min="5594" max="5594" width="16.42578125" customWidth="1"/>
    <col min="5595" max="5595" width="4.140625" customWidth="1"/>
    <col min="5596" max="5598" width="0" hidden="1" customWidth="1"/>
    <col min="5841" max="5841" width="11.85546875" customWidth="1"/>
    <col min="5842" max="5842" width="45.140625" customWidth="1"/>
    <col min="5843" max="5843" width="13.5703125" customWidth="1"/>
    <col min="5844" max="5844" width="19.28515625" customWidth="1"/>
    <col min="5845" max="5845" width="18.85546875" customWidth="1"/>
    <col min="5846" max="5846" width="18.5703125" customWidth="1"/>
    <col min="5847" max="5847" width="15.140625" customWidth="1"/>
    <col min="5848" max="5848" width="17" customWidth="1"/>
    <col min="5849" max="5849" width="19.7109375" customWidth="1"/>
    <col min="5850" max="5850" width="16.42578125" customWidth="1"/>
    <col min="5851" max="5851" width="4.140625" customWidth="1"/>
    <col min="5852" max="5854" width="0" hidden="1" customWidth="1"/>
    <col min="6097" max="6097" width="11.85546875" customWidth="1"/>
    <col min="6098" max="6098" width="45.140625" customWidth="1"/>
    <col min="6099" max="6099" width="13.5703125" customWidth="1"/>
    <col min="6100" max="6100" width="19.28515625" customWidth="1"/>
    <col min="6101" max="6101" width="18.85546875" customWidth="1"/>
    <col min="6102" max="6102" width="18.5703125" customWidth="1"/>
    <col min="6103" max="6103" width="15.140625" customWidth="1"/>
    <col min="6104" max="6104" width="17" customWidth="1"/>
    <col min="6105" max="6105" width="19.7109375" customWidth="1"/>
    <col min="6106" max="6106" width="16.42578125" customWidth="1"/>
    <col min="6107" max="6107" width="4.140625" customWidth="1"/>
    <col min="6108" max="6110" width="0" hidden="1" customWidth="1"/>
    <col min="6353" max="6353" width="11.85546875" customWidth="1"/>
    <col min="6354" max="6354" width="45.140625" customWidth="1"/>
    <col min="6355" max="6355" width="13.5703125" customWidth="1"/>
    <col min="6356" max="6356" width="19.28515625" customWidth="1"/>
    <col min="6357" max="6357" width="18.85546875" customWidth="1"/>
    <col min="6358" max="6358" width="18.5703125" customWidth="1"/>
    <col min="6359" max="6359" width="15.140625" customWidth="1"/>
    <col min="6360" max="6360" width="17" customWidth="1"/>
    <col min="6361" max="6361" width="19.7109375" customWidth="1"/>
    <col min="6362" max="6362" width="16.42578125" customWidth="1"/>
    <col min="6363" max="6363" width="4.140625" customWidth="1"/>
    <col min="6364" max="6366" width="0" hidden="1" customWidth="1"/>
    <col min="6609" max="6609" width="11.85546875" customWidth="1"/>
    <col min="6610" max="6610" width="45.140625" customWidth="1"/>
    <col min="6611" max="6611" width="13.5703125" customWidth="1"/>
    <col min="6612" max="6612" width="19.28515625" customWidth="1"/>
    <col min="6613" max="6613" width="18.85546875" customWidth="1"/>
    <col min="6614" max="6614" width="18.5703125" customWidth="1"/>
    <col min="6615" max="6615" width="15.140625" customWidth="1"/>
    <col min="6616" max="6616" width="17" customWidth="1"/>
    <col min="6617" max="6617" width="19.7109375" customWidth="1"/>
    <col min="6618" max="6618" width="16.42578125" customWidth="1"/>
    <col min="6619" max="6619" width="4.140625" customWidth="1"/>
    <col min="6620" max="6622" width="0" hidden="1" customWidth="1"/>
    <col min="6865" max="6865" width="11.85546875" customWidth="1"/>
    <col min="6866" max="6866" width="45.140625" customWidth="1"/>
    <col min="6867" max="6867" width="13.5703125" customWidth="1"/>
    <col min="6868" max="6868" width="19.28515625" customWidth="1"/>
    <col min="6869" max="6869" width="18.85546875" customWidth="1"/>
    <col min="6870" max="6870" width="18.5703125" customWidth="1"/>
    <col min="6871" max="6871" width="15.140625" customWidth="1"/>
    <col min="6872" max="6872" width="17" customWidth="1"/>
    <col min="6873" max="6873" width="19.7109375" customWidth="1"/>
    <col min="6874" max="6874" width="16.42578125" customWidth="1"/>
    <col min="6875" max="6875" width="4.140625" customWidth="1"/>
    <col min="6876" max="6878" width="0" hidden="1" customWidth="1"/>
    <col min="7121" max="7121" width="11.85546875" customWidth="1"/>
    <col min="7122" max="7122" width="45.140625" customWidth="1"/>
    <col min="7123" max="7123" width="13.5703125" customWidth="1"/>
    <col min="7124" max="7124" width="19.28515625" customWidth="1"/>
    <col min="7125" max="7125" width="18.85546875" customWidth="1"/>
    <col min="7126" max="7126" width="18.5703125" customWidth="1"/>
    <col min="7127" max="7127" width="15.140625" customWidth="1"/>
    <col min="7128" max="7128" width="17" customWidth="1"/>
    <col min="7129" max="7129" width="19.7109375" customWidth="1"/>
    <col min="7130" max="7130" width="16.42578125" customWidth="1"/>
    <col min="7131" max="7131" width="4.140625" customWidth="1"/>
    <col min="7132" max="7134" width="0" hidden="1" customWidth="1"/>
    <col min="7377" max="7377" width="11.85546875" customWidth="1"/>
    <col min="7378" max="7378" width="45.140625" customWidth="1"/>
    <col min="7379" max="7379" width="13.5703125" customWidth="1"/>
    <col min="7380" max="7380" width="19.28515625" customWidth="1"/>
    <col min="7381" max="7381" width="18.85546875" customWidth="1"/>
    <col min="7382" max="7382" width="18.5703125" customWidth="1"/>
    <col min="7383" max="7383" width="15.140625" customWidth="1"/>
    <col min="7384" max="7384" width="17" customWidth="1"/>
    <col min="7385" max="7385" width="19.7109375" customWidth="1"/>
    <col min="7386" max="7386" width="16.42578125" customWidth="1"/>
    <col min="7387" max="7387" width="4.140625" customWidth="1"/>
    <col min="7388" max="7390" width="0" hidden="1" customWidth="1"/>
    <col min="7633" max="7633" width="11.85546875" customWidth="1"/>
    <col min="7634" max="7634" width="45.140625" customWidth="1"/>
    <col min="7635" max="7635" width="13.5703125" customWidth="1"/>
    <col min="7636" max="7636" width="19.28515625" customWidth="1"/>
    <col min="7637" max="7637" width="18.85546875" customWidth="1"/>
    <col min="7638" max="7638" width="18.5703125" customWidth="1"/>
    <col min="7639" max="7639" width="15.140625" customWidth="1"/>
    <col min="7640" max="7640" width="17" customWidth="1"/>
    <col min="7641" max="7641" width="19.7109375" customWidth="1"/>
    <col min="7642" max="7642" width="16.42578125" customWidth="1"/>
    <col min="7643" max="7643" width="4.140625" customWidth="1"/>
    <col min="7644" max="7646" width="0" hidden="1" customWidth="1"/>
    <col min="7889" max="7889" width="11.85546875" customWidth="1"/>
    <col min="7890" max="7890" width="45.140625" customWidth="1"/>
    <col min="7891" max="7891" width="13.5703125" customWidth="1"/>
    <col min="7892" max="7892" width="19.28515625" customWidth="1"/>
    <col min="7893" max="7893" width="18.85546875" customWidth="1"/>
    <col min="7894" max="7894" width="18.5703125" customWidth="1"/>
    <col min="7895" max="7895" width="15.140625" customWidth="1"/>
    <col min="7896" max="7896" width="17" customWidth="1"/>
    <col min="7897" max="7897" width="19.7109375" customWidth="1"/>
    <col min="7898" max="7898" width="16.42578125" customWidth="1"/>
    <col min="7899" max="7899" width="4.140625" customWidth="1"/>
    <col min="7900" max="7902" width="0" hidden="1" customWidth="1"/>
    <col min="8145" max="8145" width="11.85546875" customWidth="1"/>
    <col min="8146" max="8146" width="45.140625" customWidth="1"/>
    <col min="8147" max="8147" width="13.5703125" customWidth="1"/>
    <col min="8148" max="8148" width="19.28515625" customWidth="1"/>
    <col min="8149" max="8149" width="18.85546875" customWidth="1"/>
    <col min="8150" max="8150" width="18.5703125" customWidth="1"/>
    <col min="8151" max="8151" width="15.140625" customWidth="1"/>
    <col min="8152" max="8152" width="17" customWidth="1"/>
    <col min="8153" max="8153" width="19.7109375" customWidth="1"/>
    <col min="8154" max="8154" width="16.42578125" customWidth="1"/>
    <col min="8155" max="8155" width="4.140625" customWidth="1"/>
    <col min="8156" max="8158" width="0" hidden="1" customWidth="1"/>
    <col min="8401" max="8401" width="11.85546875" customWidth="1"/>
    <col min="8402" max="8402" width="45.140625" customWidth="1"/>
    <col min="8403" max="8403" width="13.5703125" customWidth="1"/>
    <col min="8404" max="8404" width="19.28515625" customWidth="1"/>
    <col min="8405" max="8405" width="18.85546875" customWidth="1"/>
    <col min="8406" max="8406" width="18.5703125" customWidth="1"/>
    <col min="8407" max="8407" width="15.140625" customWidth="1"/>
    <col min="8408" max="8408" width="17" customWidth="1"/>
    <col min="8409" max="8409" width="19.7109375" customWidth="1"/>
    <col min="8410" max="8410" width="16.42578125" customWidth="1"/>
    <col min="8411" max="8411" width="4.140625" customWidth="1"/>
    <col min="8412" max="8414" width="0" hidden="1" customWidth="1"/>
    <col min="8657" max="8657" width="11.85546875" customWidth="1"/>
    <col min="8658" max="8658" width="45.140625" customWidth="1"/>
    <col min="8659" max="8659" width="13.5703125" customWidth="1"/>
    <col min="8660" max="8660" width="19.28515625" customWidth="1"/>
    <col min="8661" max="8661" width="18.85546875" customWidth="1"/>
    <col min="8662" max="8662" width="18.5703125" customWidth="1"/>
    <col min="8663" max="8663" width="15.140625" customWidth="1"/>
    <col min="8664" max="8664" width="17" customWidth="1"/>
    <col min="8665" max="8665" width="19.7109375" customWidth="1"/>
    <col min="8666" max="8666" width="16.42578125" customWidth="1"/>
    <col min="8667" max="8667" width="4.140625" customWidth="1"/>
    <col min="8668" max="8670" width="0" hidden="1" customWidth="1"/>
    <col min="8913" max="8913" width="11.85546875" customWidth="1"/>
    <col min="8914" max="8914" width="45.140625" customWidth="1"/>
    <col min="8915" max="8915" width="13.5703125" customWidth="1"/>
    <col min="8916" max="8916" width="19.28515625" customWidth="1"/>
    <col min="8917" max="8917" width="18.85546875" customWidth="1"/>
    <col min="8918" max="8918" width="18.5703125" customWidth="1"/>
    <col min="8919" max="8919" width="15.140625" customWidth="1"/>
    <col min="8920" max="8920" width="17" customWidth="1"/>
    <col min="8921" max="8921" width="19.7109375" customWidth="1"/>
    <col min="8922" max="8922" width="16.42578125" customWidth="1"/>
    <col min="8923" max="8923" width="4.140625" customWidth="1"/>
    <col min="8924" max="8926" width="0" hidden="1" customWidth="1"/>
    <col min="9169" max="9169" width="11.85546875" customWidth="1"/>
    <col min="9170" max="9170" width="45.140625" customWidth="1"/>
    <col min="9171" max="9171" width="13.5703125" customWidth="1"/>
    <col min="9172" max="9172" width="19.28515625" customWidth="1"/>
    <col min="9173" max="9173" width="18.85546875" customWidth="1"/>
    <col min="9174" max="9174" width="18.5703125" customWidth="1"/>
    <col min="9175" max="9175" width="15.140625" customWidth="1"/>
    <col min="9176" max="9176" width="17" customWidth="1"/>
    <col min="9177" max="9177" width="19.7109375" customWidth="1"/>
    <col min="9178" max="9178" width="16.42578125" customWidth="1"/>
    <col min="9179" max="9179" width="4.140625" customWidth="1"/>
    <col min="9180" max="9182" width="0" hidden="1" customWidth="1"/>
    <col min="9425" max="9425" width="11.85546875" customWidth="1"/>
    <col min="9426" max="9426" width="45.140625" customWidth="1"/>
    <col min="9427" max="9427" width="13.5703125" customWidth="1"/>
    <col min="9428" max="9428" width="19.28515625" customWidth="1"/>
    <col min="9429" max="9429" width="18.85546875" customWidth="1"/>
    <col min="9430" max="9430" width="18.5703125" customWidth="1"/>
    <col min="9431" max="9431" width="15.140625" customWidth="1"/>
    <col min="9432" max="9432" width="17" customWidth="1"/>
    <col min="9433" max="9433" width="19.7109375" customWidth="1"/>
    <col min="9434" max="9434" width="16.42578125" customWidth="1"/>
    <col min="9435" max="9435" width="4.140625" customWidth="1"/>
    <col min="9436" max="9438" width="0" hidden="1" customWidth="1"/>
    <col min="9681" max="9681" width="11.85546875" customWidth="1"/>
    <col min="9682" max="9682" width="45.140625" customWidth="1"/>
    <col min="9683" max="9683" width="13.5703125" customWidth="1"/>
    <col min="9684" max="9684" width="19.28515625" customWidth="1"/>
    <col min="9685" max="9685" width="18.85546875" customWidth="1"/>
    <col min="9686" max="9686" width="18.5703125" customWidth="1"/>
    <col min="9687" max="9687" width="15.140625" customWidth="1"/>
    <col min="9688" max="9688" width="17" customWidth="1"/>
    <col min="9689" max="9689" width="19.7109375" customWidth="1"/>
    <col min="9690" max="9690" width="16.42578125" customWidth="1"/>
    <col min="9691" max="9691" width="4.140625" customWidth="1"/>
    <col min="9692" max="9694" width="0" hidden="1" customWidth="1"/>
    <col min="9937" max="9937" width="11.85546875" customWidth="1"/>
    <col min="9938" max="9938" width="45.140625" customWidth="1"/>
    <col min="9939" max="9939" width="13.5703125" customWidth="1"/>
    <col min="9940" max="9940" width="19.28515625" customWidth="1"/>
    <col min="9941" max="9941" width="18.85546875" customWidth="1"/>
    <col min="9942" max="9942" width="18.5703125" customWidth="1"/>
    <col min="9943" max="9943" width="15.140625" customWidth="1"/>
    <col min="9944" max="9944" width="17" customWidth="1"/>
    <col min="9945" max="9945" width="19.7109375" customWidth="1"/>
    <col min="9946" max="9946" width="16.42578125" customWidth="1"/>
    <col min="9947" max="9947" width="4.140625" customWidth="1"/>
    <col min="9948" max="9950" width="0" hidden="1" customWidth="1"/>
    <col min="10193" max="10193" width="11.85546875" customWidth="1"/>
    <col min="10194" max="10194" width="45.140625" customWidth="1"/>
    <col min="10195" max="10195" width="13.5703125" customWidth="1"/>
    <col min="10196" max="10196" width="19.28515625" customWidth="1"/>
    <col min="10197" max="10197" width="18.85546875" customWidth="1"/>
    <col min="10198" max="10198" width="18.5703125" customWidth="1"/>
    <col min="10199" max="10199" width="15.140625" customWidth="1"/>
    <col min="10200" max="10200" width="17" customWidth="1"/>
    <col min="10201" max="10201" width="19.7109375" customWidth="1"/>
    <col min="10202" max="10202" width="16.42578125" customWidth="1"/>
    <col min="10203" max="10203" width="4.140625" customWidth="1"/>
    <col min="10204" max="10206" width="0" hidden="1" customWidth="1"/>
    <col min="10449" max="10449" width="11.85546875" customWidth="1"/>
    <col min="10450" max="10450" width="45.140625" customWidth="1"/>
    <col min="10451" max="10451" width="13.5703125" customWidth="1"/>
    <col min="10452" max="10452" width="19.28515625" customWidth="1"/>
    <col min="10453" max="10453" width="18.85546875" customWidth="1"/>
    <col min="10454" max="10454" width="18.5703125" customWidth="1"/>
    <col min="10455" max="10455" width="15.140625" customWidth="1"/>
    <col min="10456" max="10456" width="17" customWidth="1"/>
    <col min="10457" max="10457" width="19.7109375" customWidth="1"/>
    <col min="10458" max="10458" width="16.42578125" customWidth="1"/>
    <col min="10459" max="10459" width="4.140625" customWidth="1"/>
    <col min="10460" max="10462" width="0" hidden="1" customWidth="1"/>
    <col min="10705" max="10705" width="11.85546875" customWidth="1"/>
    <col min="10706" max="10706" width="45.140625" customWidth="1"/>
    <col min="10707" max="10707" width="13.5703125" customWidth="1"/>
    <col min="10708" max="10708" width="19.28515625" customWidth="1"/>
    <col min="10709" max="10709" width="18.85546875" customWidth="1"/>
    <col min="10710" max="10710" width="18.5703125" customWidth="1"/>
    <col min="10711" max="10711" width="15.140625" customWidth="1"/>
    <col min="10712" max="10712" width="17" customWidth="1"/>
    <col min="10713" max="10713" width="19.7109375" customWidth="1"/>
    <col min="10714" max="10714" width="16.42578125" customWidth="1"/>
    <col min="10715" max="10715" width="4.140625" customWidth="1"/>
    <col min="10716" max="10718" width="0" hidden="1" customWidth="1"/>
    <col min="10961" max="10961" width="11.85546875" customWidth="1"/>
    <col min="10962" max="10962" width="45.140625" customWidth="1"/>
    <col min="10963" max="10963" width="13.5703125" customWidth="1"/>
    <col min="10964" max="10964" width="19.28515625" customWidth="1"/>
    <col min="10965" max="10965" width="18.85546875" customWidth="1"/>
    <col min="10966" max="10966" width="18.5703125" customWidth="1"/>
    <col min="10967" max="10967" width="15.140625" customWidth="1"/>
    <col min="10968" max="10968" width="17" customWidth="1"/>
    <col min="10969" max="10969" width="19.7109375" customWidth="1"/>
    <col min="10970" max="10970" width="16.42578125" customWidth="1"/>
    <col min="10971" max="10971" width="4.140625" customWidth="1"/>
    <col min="10972" max="10974" width="0" hidden="1" customWidth="1"/>
    <col min="11217" max="11217" width="11.85546875" customWidth="1"/>
    <col min="11218" max="11218" width="45.140625" customWidth="1"/>
    <col min="11219" max="11219" width="13.5703125" customWidth="1"/>
    <col min="11220" max="11220" width="19.28515625" customWidth="1"/>
    <col min="11221" max="11221" width="18.85546875" customWidth="1"/>
    <col min="11222" max="11222" width="18.5703125" customWidth="1"/>
    <col min="11223" max="11223" width="15.140625" customWidth="1"/>
    <col min="11224" max="11224" width="17" customWidth="1"/>
    <col min="11225" max="11225" width="19.7109375" customWidth="1"/>
    <col min="11226" max="11226" width="16.42578125" customWidth="1"/>
    <col min="11227" max="11227" width="4.140625" customWidth="1"/>
    <col min="11228" max="11230" width="0" hidden="1" customWidth="1"/>
    <col min="11473" max="11473" width="11.85546875" customWidth="1"/>
    <col min="11474" max="11474" width="45.140625" customWidth="1"/>
    <col min="11475" max="11475" width="13.5703125" customWidth="1"/>
    <col min="11476" max="11476" width="19.28515625" customWidth="1"/>
    <col min="11477" max="11477" width="18.85546875" customWidth="1"/>
    <col min="11478" max="11478" width="18.5703125" customWidth="1"/>
    <col min="11479" max="11479" width="15.140625" customWidth="1"/>
    <col min="11480" max="11480" width="17" customWidth="1"/>
    <col min="11481" max="11481" width="19.7109375" customWidth="1"/>
    <col min="11482" max="11482" width="16.42578125" customWidth="1"/>
    <col min="11483" max="11483" width="4.140625" customWidth="1"/>
    <col min="11484" max="11486" width="0" hidden="1" customWidth="1"/>
    <col min="11729" max="11729" width="11.85546875" customWidth="1"/>
    <col min="11730" max="11730" width="45.140625" customWidth="1"/>
    <col min="11731" max="11731" width="13.5703125" customWidth="1"/>
    <col min="11732" max="11732" width="19.28515625" customWidth="1"/>
    <col min="11733" max="11733" width="18.85546875" customWidth="1"/>
    <col min="11734" max="11734" width="18.5703125" customWidth="1"/>
    <col min="11735" max="11735" width="15.140625" customWidth="1"/>
    <col min="11736" max="11736" width="17" customWidth="1"/>
    <col min="11737" max="11737" width="19.7109375" customWidth="1"/>
    <col min="11738" max="11738" width="16.42578125" customWidth="1"/>
    <col min="11739" max="11739" width="4.140625" customWidth="1"/>
    <col min="11740" max="11742" width="0" hidden="1" customWidth="1"/>
    <col min="11985" max="11985" width="11.85546875" customWidth="1"/>
    <col min="11986" max="11986" width="45.140625" customWidth="1"/>
    <col min="11987" max="11987" width="13.5703125" customWidth="1"/>
    <col min="11988" max="11988" width="19.28515625" customWidth="1"/>
    <col min="11989" max="11989" width="18.85546875" customWidth="1"/>
    <col min="11990" max="11990" width="18.5703125" customWidth="1"/>
    <col min="11991" max="11991" width="15.140625" customWidth="1"/>
    <col min="11992" max="11992" width="17" customWidth="1"/>
    <col min="11993" max="11993" width="19.7109375" customWidth="1"/>
    <col min="11994" max="11994" width="16.42578125" customWidth="1"/>
    <col min="11995" max="11995" width="4.140625" customWidth="1"/>
    <col min="11996" max="11998" width="0" hidden="1" customWidth="1"/>
    <col min="12241" max="12241" width="11.85546875" customWidth="1"/>
    <col min="12242" max="12242" width="45.140625" customWidth="1"/>
    <col min="12243" max="12243" width="13.5703125" customWidth="1"/>
    <col min="12244" max="12244" width="19.28515625" customWidth="1"/>
    <col min="12245" max="12245" width="18.85546875" customWidth="1"/>
    <col min="12246" max="12246" width="18.5703125" customWidth="1"/>
    <col min="12247" max="12247" width="15.140625" customWidth="1"/>
    <col min="12248" max="12248" width="17" customWidth="1"/>
    <col min="12249" max="12249" width="19.7109375" customWidth="1"/>
    <col min="12250" max="12250" width="16.42578125" customWidth="1"/>
    <col min="12251" max="12251" width="4.140625" customWidth="1"/>
    <col min="12252" max="12254" width="0" hidden="1" customWidth="1"/>
    <col min="12497" max="12497" width="11.85546875" customWidth="1"/>
    <col min="12498" max="12498" width="45.140625" customWidth="1"/>
    <col min="12499" max="12499" width="13.5703125" customWidth="1"/>
    <col min="12500" max="12500" width="19.28515625" customWidth="1"/>
    <col min="12501" max="12501" width="18.85546875" customWidth="1"/>
    <col min="12502" max="12502" width="18.5703125" customWidth="1"/>
    <col min="12503" max="12503" width="15.140625" customWidth="1"/>
    <col min="12504" max="12504" width="17" customWidth="1"/>
    <col min="12505" max="12505" width="19.7109375" customWidth="1"/>
    <col min="12506" max="12506" width="16.42578125" customWidth="1"/>
    <col min="12507" max="12507" width="4.140625" customWidth="1"/>
    <col min="12508" max="12510" width="0" hidden="1" customWidth="1"/>
    <col min="12753" max="12753" width="11.85546875" customWidth="1"/>
    <col min="12754" max="12754" width="45.140625" customWidth="1"/>
    <col min="12755" max="12755" width="13.5703125" customWidth="1"/>
    <col min="12756" max="12756" width="19.28515625" customWidth="1"/>
    <col min="12757" max="12757" width="18.85546875" customWidth="1"/>
    <col min="12758" max="12758" width="18.5703125" customWidth="1"/>
    <col min="12759" max="12759" width="15.140625" customWidth="1"/>
    <col min="12760" max="12760" width="17" customWidth="1"/>
    <col min="12761" max="12761" width="19.7109375" customWidth="1"/>
    <col min="12762" max="12762" width="16.42578125" customWidth="1"/>
    <col min="12763" max="12763" width="4.140625" customWidth="1"/>
    <col min="12764" max="12766" width="0" hidden="1" customWidth="1"/>
    <col min="13009" max="13009" width="11.85546875" customWidth="1"/>
    <col min="13010" max="13010" width="45.140625" customWidth="1"/>
    <col min="13011" max="13011" width="13.5703125" customWidth="1"/>
    <col min="13012" max="13012" width="19.28515625" customWidth="1"/>
    <col min="13013" max="13013" width="18.85546875" customWidth="1"/>
    <col min="13014" max="13014" width="18.5703125" customWidth="1"/>
    <col min="13015" max="13015" width="15.140625" customWidth="1"/>
    <col min="13016" max="13016" width="17" customWidth="1"/>
    <col min="13017" max="13017" width="19.7109375" customWidth="1"/>
    <col min="13018" max="13018" width="16.42578125" customWidth="1"/>
    <col min="13019" max="13019" width="4.140625" customWidth="1"/>
    <col min="13020" max="13022" width="0" hidden="1" customWidth="1"/>
    <col min="13265" max="13265" width="11.85546875" customWidth="1"/>
    <col min="13266" max="13266" width="45.140625" customWidth="1"/>
    <col min="13267" max="13267" width="13.5703125" customWidth="1"/>
    <col min="13268" max="13268" width="19.28515625" customWidth="1"/>
    <col min="13269" max="13269" width="18.85546875" customWidth="1"/>
    <col min="13270" max="13270" width="18.5703125" customWidth="1"/>
    <col min="13271" max="13271" width="15.140625" customWidth="1"/>
    <col min="13272" max="13272" width="17" customWidth="1"/>
    <col min="13273" max="13273" width="19.7109375" customWidth="1"/>
    <col min="13274" max="13274" width="16.42578125" customWidth="1"/>
    <col min="13275" max="13275" width="4.140625" customWidth="1"/>
    <col min="13276" max="13278" width="0" hidden="1" customWidth="1"/>
    <col min="13521" max="13521" width="11.85546875" customWidth="1"/>
    <col min="13522" max="13522" width="45.140625" customWidth="1"/>
    <col min="13523" max="13523" width="13.5703125" customWidth="1"/>
    <col min="13524" max="13524" width="19.28515625" customWidth="1"/>
    <col min="13525" max="13525" width="18.85546875" customWidth="1"/>
    <col min="13526" max="13526" width="18.5703125" customWidth="1"/>
    <col min="13527" max="13527" width="15.140625" customWidth="1"/>
    <col min="13528" max="13528" width="17" customWidth="1"/>
    <col min="13529" max="13529" width="19.7109375" customWidth="1"/>
    <col min="13530" max="13530" width="16.42578125" customWidth="1"/>
    <col min="13531" max="13531" width="4.140625" customWidth="1"/>
    <col min="13532" max="13534" width="0" hidden="1" customWidth="1"/>
    <col min="13777" max="13777" width="11.85546875" customWidth="1"/>
    <col min="13778" max="13778" width="45.140625" customWidth="1"/>
    <col min="13779" max="13779" width="13.5703125" customWidth="1"/>
    <col min="13780" max="13780" width="19.28515625" customWidth="1"/>
    <col min="13781" max="13781" width="18.85546875" customWidth="1"/>
    <col min="13782" max="13782" width="18.5703125" customWidth="1"/>
    <col min="13783" max="13783" width="15.140625" customWidth="1"/>
    <col min="13784" max="13784" width="17" customWidth="1"/>
    <col min="13785" max="13785" width="19.7109375" customWidth="1"/>
    <col min="13786" max="13786" width="16.42578125" customWidth="1"/>
    <col min="13787" max="13787" width="4.140625" customWidth="1"/>
    <col min="13788" max="13790" width="0" hidden="1" customWidth="1"/>
    <col min="14033" max="14033" width="11.85546875" customWidth="1"/>
    <col min="14034" max="14034" width="45.140625" customWidth="1"/>
    <col min="14035" max="14035" width="13.5703125" customWidth="1"/>
    <col min="14036" max="14036" width="19.28515625" customWidth="1"/>
    <col min="14037" max="14037" width="18.85546875" customWidth="1"/>
    <col min="14038" max="14038" width="18.5703125" customWidth="1"/>
    <col min="14039" max="14039" width="15.140625" customWidth="1"/>
    <col min="14040" max="14040" width="17" customWidth="1"/>
    <col min="14041" max="14041" width="19.7109375" customWidth="1"/>
    <col min="14042" max="14042" width="16.42578125" customWidth="1"/>
    <col min="14043" max="14043" width="4.140625" customWidth="1"/>
    <col min="14044" max="14046" width="0" hidden="1" customWidth="1"/>
    <col min="14289" max="14289" width="11.85546875" customWidth="1"/>
    <col min="14290" max="14290" width="45.140625" customWidth="1"/>
    <col min="14291" max="14291" width="13.5703125" customWidth="1"/>
    <col min="14292" max="14292" width="19.28515625" customWidth="1"/>
    <col min="14293" max="14293" width="18.85546875" customWidth="1"/>
    <col min="14294" max="14294" width="18.5703125" customWidth="1"/>
    <col min="14295" max="14295" width="15.140625" customWidth="1"/>
    <col min="14296" max="14296" width="17" customWidth="1"/>
    <col min="14297" max="14297" width="19.7109375" customWidth="1"/>
    <col min="14298" max="14298" width="16.42578125" customWidth="1"/>
    <col min="14299" max="14299" width="4.140625" customWidth="1"/>
    <col min="14300" max="14302" width="0" hidden="1" customWidth="1"/>
    <col min="14545" max="14545" width="11.85546875" customWidth="1"/>
    <col min="14546" max="14546" width="45.140625" customWidth="1"/>
    <col min="14547" max="14547" width="13.5703125" customWidth="1"/>
    <col min="14548" max="14548" width="19.28515625" customWidth="1"/>
    <col min="14549" max="14549" width="18.85546875" customWidth="1"/>
    <col min="14550" max="14550" width="18.5703125" customWidth="1"/>
    <col min="14551" max="14551" width="15.140625" customWidth="1"/>
    <col min="14552" max="14552" width="17" customWidth="1"/>
    <col min="14553" max="14553" width="19.7109375" customWidth="1"/>
    <col min="14554" max="14554" width="16.42578125" customWidth="1"/>
    <col min="14555" max="14555" width="4.140625" customWidth="1"/>
    <col min="14556" max="14558" width="0" hidden="1" customWidth="1"/>
    <col min="14801" max="14801" width="11.85546875" customWidth="1"/>
    <col min="14802" max="14802" width="45.140625" customWidth="1"/>
    <col min="14803" max="14803" width="13.5703125" customWidth="1"/>
    <col min="14804" max="14804" width="19.28515625" customWidth="1"/>
    <col min="14805" max="14805" width="18.85546875" customWidth="1"/>
    <col min="14806" max="14806" width="18.5703125" customWidth="1"/>
    <col min="14807" max="14807" width="15.140625" customWidth="1"/>
    <col min="14808" max="14808" width="17" customWidth="1"/>
    <col min="14809" max="14809" width="19.7109375" customWidth="1"/>
    <col min="14810" max="14810" width="16.42578125" customWidth="1"/>
    <col min="14811" max="14811" width="4.140625" customWidth="1"/>
    <col min="14812" max="14814" width="0" hidden="1" customWidth="1"/>
    <col min="15057" max="15057" width="11.85546875" customWidth="1"/>
    <col min="15058" max="15058" width="45.140625" customWidth="1"/>
    <col min="15059" max="15059" width="13.5703125" customWidth="1"/>
    <col min="15060" max="15060" width="19.28515625" customWidth="1"/>
    <col min="15061" max="15061" width="18.85546875" customWidth="1"/>
    <col min="15062" max="15062" width="18.5703125" customWidth="1"/>
    <col min="15063" max="15063" width="15.140625" customWidth="1"/>
    <col min="15064" max="15064" width="17" customWidth="1"/>
    <col min="15065" max="15065" width="19.7109375" customWidth="1"/>
    <col min="15066" max="15066" width="16.42578125" customWidth="1"/>
    <col min="15067" max="15067" width="4.140625" customWidth="1"/>
    <col min="15068" max="15070" width="0" hidden="1" customWidth="1"/>
    <col min="15313" max="15313" width="11.85546875" customWidth="1"/>
    <col min="15314" max="15314" width="45.140625" customWidth="1"/>
    <col min="15315" max="15315" width="13.5703125" customWidth="1"/>
    <col min="15316" max="15316" width="19.28515625" customWidth="1"/>
    <col min="15317" max="15317" width="18.85546875" customWidth="1"/>
    <col min="15318" max="15318" width="18.5703125" customWidth="1"/>
    <col min="15319" max="15319" width="15.140625" customWidth="1"/>
    <col min="15320" max="15320" width="17" customWidth="1"/>
    <col min="15321" max="15321" width="19.7109375" customWidth="1"/>
    <col min="15322" max="15322" width="16.42578125" customWidth="1"/>
    <col min="15323" max="15323" width="4.140625" customWidth="1"/>
    <col min="15324" max="15326" width="0" hidden="1" customWidth="1"/>
    <col min="15569" max="15569" width="11.85546875" customWidth="1"/>
    <col min="15570" max="15570" width="45.140625" customWidth="1"/>
    <col min="15571" max="15571" width="13.5703125" customWidth="1"/>
    <col min="15572" max="15572" width="19.28515625" customWidth="1"/>
    <col min="15573" max="15573" width="18.85546875" customWidth="1"/>
    <col min="15574" max="15574" width="18.5703125" customWidth="1"/>
    <col min="15575" max="15575" width="15.140625" customWidth="1"/>
    <col min="15576" max="15576" width="17" customWidth="1"/>
    <col min="15577" max="15577" width="19.7109375" customWidth="1"/>
    <col min="15578" max="15578" width="16.42578125" customWidth="1"/>
    <col min="15579" max="15579" width="4.140625" customWidth="1"/>
    <col min="15580" max="15582" width="0" hidden="1" customWidth="1"/>
    <col min="15825" max="15825" width="11.85546875" customWidth="1"/>
    <col min="15826" max="15826" width="45.140625" customWidth="1"/>
    <col min="15827" max="15827" width="13.5703125" customWidth="1"/>
    <col min="15828" max="15828" width="19.28515625" customWidth="1"/>
    <col min="15829" max="15829" width="18.85546875" customWidth="1"/>
    <col min="15830" max="15830" width="18.5703125" customWidth="1"/>
    <col min="15831" max="15831" width="15.140625" customWidth="1"/>
    <col min="15832" max="15832" width="17" customWidth="1"/>
    <col min="15833" max="15833" width="19.7109375" customWidth="1"/>
    <col min="15834" max="15834" width="16.42578125" customWidth="1"/>
    <col min="15835" max="15835" width="4.140625" customWidth="1"/>
    <col min="15836" max="15838" width="0" hidden="1" customWidth="1"/>
    <col min="16081" max="16081" width="11.85546875" customWidth="1"/>
    <col min="16082" max="16082" width="45.140625" customWidth="1"/>
    <col min="16083" max="16083" width="13.5703125" customWidth="1"/>
    <col min="16084" max="16084" width="19.28515625" customWidth="1"/>
    <col min="16085" max="16085" width="18.85546875" customWidth="1"/>
    <col min="16086" max="16086" width="18.5703125" customWidth="1"/>
    <col min="16087" max="16087" width="15.140625" customWidth="1"/>
    <col min="16088" max="16088" width="17" customWidth="1"/>
    <col min="16089" max="16089" width="19.7109375" customWidth="1"/>
    <col min="16090" max="16090" width="16.42578125" customWidth="1"/>
    <col min="16091" max="16091" width="4.140625" customWidth="1"/>
    <col min="16092" max="16094" width="0" hidden="1" customWidth="1"/>
  </cols>
  <sheetData>
    <row r="2" spans="1:5" s="75" customFormat="1" ht="25.5" customHeight="1" thickBot="1" x14ac:dyDescent="0.35">
      <c r="A2" s="74" t="s">
        <v>134</v>
      </c>
      <c r="B2" s="74"/>
      <c r="C2" s="74"/>
    </row>
    <row r="3" spans="1:5" s="1" customFormat="1" ht="26.25" customHeight="1" x14ac:dyDescent="0.25">
      <c r="A3" s="76" t="s">
        <v>6</v>
      </c>
      <c r="B3" s="77" t="s">
        <v>7</v>
      </c>
      <c r="C3" s="78" t="s">
        <v>8</v>
      </c>
      <c r="D3" s="76" t="s">
        <v>9</v>
      </c>
      <c r="E3" s="79"/>
    </row>
    <row r="4" spans="1:5" s="1" customFormat="1" ht="15.75" customHeight="1" x14ac:dyDescent="0.25">
      <c r="A4" s="80"/>
      <c r="B4" s="81"/>
      <c r="C4" s="82"/>
      <c r="D4" s="80" t="s">
        <v>11</v>
      </c>
      <c r="E4" s="83" t="s">
        <v>12</v>
      </c>
    </row>
    <row r="5" spans="1:5" s="1" customFormat="1" ht="15.75" x14ac:dyDescent="0.25">
      <c r="A5" s="80"/>
      <c r="B5" s="81"/>
      <c r="C5" s="82"/>
      <c r="D5" s="80"/>
      <c r="E5" s="83"/>
    </row>
    <row r="6" spans="1:5" s="88" customFormat="1" ht="19.5" thickBot="1" x14ac:dyDescent="0.35">
      <c r="A6" s="84">
        <v>1</v>
      </c>
      <c r="B6" s="85">
        <v>2</v>
      </c>
      <c r="C6" s="86">
        <v>3</v>
      </c>
      <c r="D6" s="84">
        <v>4</v>
      </c>
      <c r="E6" s="87">
        <v>5</v>
      </c>
    </row>
    <row r="7" spans="1:5" s="88" customFormat="1" ht="30.75" customHeight="1" x14ac:dyDescent="0.3">
      <c r="A7" s="89" t="s">
        <v>45</v>
      </c>
      <c r="B7" s="90" t="s">
        <v>135</v>
      </c>
      <c r="C7" s="91" t="s">
        <v>4</v>
      </c>
      <c r="D7" s="92">
        <f>SUM(D8:D23)</f>
        <v>350509.53280712455</v>
      </c>
      <c r="E7" s="93">
        <f>SUM(E8:E23)</f>
        <v>322554.23205999995</v>
      </c>
    </row>
    <row r="8" spans="1:5" s="99" customFormat="1" ht="42.75" customHeight="1" x14ac:dyDescent="0.3">
      <c r="A8" s="94" t="s">
        <v>136</v>
      </c>
      <c r="B8" s="95" t="s">
        <v>137</v>
      </c>
      <c r="C8" s="96" t="s">
        <v>130</v>
      </c>
      <c r="D8" s="97">
        <v>121234.9598410161</v>
      </c>
      <c r="E8" s="98">
        <v>62392.6711</v>
      </c>
    </row>
    <row r="9" spans="1:5" s="99" customFormat="1" ht="42.75" customHeight="1" x14ac:dyDescent="0.3">
      <c r="A9" s="94" t="s">
        <v>138</v>
      </c>
      <c r="B9" s="95" t="s">
        <v>139</v>
      </c>
      <c r="C9" s="96" t="s">
        <v>130</v>
      </c>
      <c r="D9" s="97">
        <v>21618.669009988073</v>
      </c>
      <c r="E9" s="98">
        <v>24262.831299999998</v>
      </c>
    </row>
    <row r="10" spans="1:5" s="99" customFormat="1" ht="42.75" customHeight="1" x14ac:dyDescent="0.3">
      <c r="A10" s="94" t="s">
        <v>140</v>
      </c>
      <c r="B10" s="95" t="s">
        <v>141</v>
      </c>
      <c r="C10" s="96" t="s">
        <v>130</v>
      </c>
      <c r="D10" s="97">
        <v>56209.438705045941</v>
      </c>
      <c r="E10" s="98">
        <v>42709.364499999996</v>
      </c>
    </row>
    <row r="11" spans="1:5" s="99" customFormat="1" ht="42.75" customHeight="1" x14ac:dyDescent="0.3">
      <c r="A11" s="94" t="s">
        <v>142</v>
      </c>
      <c r="B11" s="95" t="s">
        <v>143</v>
      </c>
      <c r="C11" s="96" t="s">
        <v>130</v>
      </c>
      <c r="D11" s="97">
        <v>4603.1847751612495</v>
      </c>
      <c r="E11" s="98">
        <v>2682.0087200000003</v>
      </c>
    </row>
    <row r="12" spans="1:5" s="99" customFormat="1" ht="9" customHeight="1" x14ac:dyDescent="0.3">
      <c r="A12" s="100" t="s">
        <v>144</v>
      </c>
      <c r="B12" s="101" t="s">
        <v>145</v>
      </c>
      <c r="C12" s="102" t="s">
        <v>130</v>
      </c>
      <c r="D12" s="103">
        <v>60325.888679805532</v>
      </c>
      <c r="E12" s="149">
        <v>36100.412169999996</v>
      </c>
    </row>
    <row r="13" spans="1:5" s="99" customFormat="1" ht="16.5" customHeight="1" x14ac:dyDescent="0.3">
      <c r="A13" s="104"/>
      <c r="B13" s="105"/>
      <c r="C13" s="106"/>
      <c r="D13" s="103"/>
      <c r="E13" s="149"/>
    </row>
    <row r="14" spans="1:5" s="99" customFormat="1" ht="13.5" customHeight="1" x14ac:dyDescent="0.3">
      <c r="A14" s="104"/>
      <c r="B14" s="105"/>
      <c r="C14" s="106"/>
      <c r="D14" s="103"/>
      <c r="E14" s="149"/>
    </row>
    <row r="15" spans="1:5" s="99" customFormat="1" ht="22.5" customHeight="1" x14ac:dyDescent="0.3">
      <c r="A15" s="104"/>
      <c r="B15" s="105"/>
      <c r="C15" s="106"/>
      <c r="D15" s="103"/>
      <c r="E15" s="149"/>
    </row>
    <row r="16" spans="1:5" s="99" customFormat="1" ht="25.5" customHeight="1" x14ac:dyDescent="0.3">
      <c r="A16" s="107"/>
      <c r="B16" s="108"/>
      <c r="C16" s="109"/>
      <c r="D16" s="103"/>
      <c r="E16" s="149"/>
    </row>
    <row r="17" spans="1:5" s="99" customFormat="1" ht="42.75" customHeight="1" x14ac:dyDescent="0.3">
      <c r="A17" s="94" t="s">
        <v>146</v>
      </c>
      <c r="B17" s="95" t="s">
        <v>147</v>
      </c>
      <c r="C17" s="96" t="s">
        <v>130</v>
      </c>
      <c r="D17" s="97">
        <v>19209.725182595997</v>
      </c>
      <c r="E17" s="98">
        <v>28573.969450000001</v>
      </c>
    </row>
    <row r="18" spans="1:5" s="99" customFormat="1" ht="42.75" customHeight="1" x14ac:dyDescent="0.3">
      <c r="A18" s="94" t="s">
        <v>148</v>
      </c>
      <c r="B18" s="95" t="s">
        <v>149</v>
      </c>
      <c r="C18" s="96" t="s">
        <v>130</v>
      </c>
      <c r="D18" s="97">
        <v>7191.9844179442434</v>
      </c>
      <c r="E18" s="98">
        <v>7281.5297699999992</v>
      </c>
    </row>
    <row r="19" spans="1:5" s="99" customFormat="1" ht="63" customHeight="1" x14ac:dyDescent="0.3">
      <c r="A19" s="94" t="s">
        <v>150</v>
      </c>
      <c r="B19" s="95" t="s">
        <v>151</v>
      </c>
      <c r="C19" s="96" t="s">
        <v>130</v>
      </c>
      <c r="D19" s="97">
        <v>4943.7867255577967</v>
      </c>
      <c r="E19" s="98">
        <v>5665.5006300000005</v>
      </c>
    </row>
    <row r="20" spans="1:5" s="99" customFormat="1" ht="42.75" customHeight="1" x14ac:dyDescent="0.3">
      <c r="A20" s="94" t="s">
        <v>152</v>
      </c>
      <c r="B20" s="95" t="s">
        <v>153</v>
      </c>
      <c r="C20" s="96" t="s">
        <v>130</v>
      </c>
      <c r="D20" s="97">
        <v>34210.824285044568</v>
      </c>
      <c r="E20" s="98">
        <v>34200.103030000006</v>
      </c>
    </row>
    <row r="21" spans="1:5" s="99" customFormat="1" ht="42.75" customHeight="1" x14ac:dyDescent="0.3">
      <c r="A21" s="94" t="s">
        <v>154</v>
      </c>
      <c r="B21" s="95" t="s">
        <v>155</v>
      </c>
      <c r="C21" s="96" t="s">
        <v>130</v>
      </c>
      <c r="D21" s="97">
        <v>19149.02384490156</v>
      </c>
      <c r="E21" s="98">
        <v>38348.53039</v>
      </c>
    </row>
    <row r="22" spans="1:5" s="99" customFormat="1" ht="42.75" customHeight="1" x14ac:dyDescent="0.3">
      <c r="A22" s="94" t="s">
        <v>156</v>
      </c>
      <c r="B22" s="95" t="s">
        <v>157</v>
      </c>
      <c r="C22" s="96" t="s">
        <v>130</v>
      </c>
      <c r="D22" s="97"/>
      <c r="E22" s="98">
        <v>39919.788</v>
      </c>
    </row>
    <row r="23" spans="1:5" s="99" customFormat="1" ht="57.75" customHeight="1" thickBot="1" x14ac:dyDescent="0.35">
      <c r="A23" s="110" t="s">
        <v>158</v>
      </c>
      <c r="B23" s="111" t="s">
        <v>159</v>
      </c>
      <c r="C23" s="112" t="s">
        <v>130</v>
      </c>
      <c r="D23" s="113">
        <v>1812.0473400634762</v>
      </c>
      <c r="E23" s="114">
        <v>417.52300000000002</v>
      </c>
    </row>
    <row r="24" spans="1:5" s="117" customFormat="1" ht="18.75" x14ac:dyDescent="0.3">
      <c r="A24" s="115"/>
      <c r="B24" s="115"/>
      <c r="C24" s="116"/>
    </row>
    <row r="25" spans="1:5" s="75" customFormat="1" ht="25.5" customHeight="1" thickBot="1" x14ac:dyDescent="0.35">
      <c r="A25" s="74" t="s">
        <v>160</v>
      </c>
      <c r="B25" s="74"/>
      <c r="C25" s="74"/>
    </row>
    <row r="26" spans="1:5" s="1" customFormat="1" ht="26.25" customHeight="1" x14ac:dyDescent="0.25">
      <c r="A26" s="76" t="s">
        <v>6</v>
      </c>
      <c r="B26" s="77" t="s">
        <v>7</v>
      </c>
      <c r="C26" s="78" t="s">
        <v>8</v>
      </c>
      <c r="D26" s="76" t="s">
        <v>9</v>
      </c>
      <c r="E26" s="79"/>
    </row>
    <row r="27" spans="1:5" s="1" customFormat="1" ht="15.75" customHeight="1" x14ac:dyDescent="0.25">
      <c r="A27" s="80"/>
      <c r="B27" s="81"/>
      <c r="C27" s="82"/>
      <c r="D27" s="80" t="s">
        <v>11</v>
      </c>
      <c r="E27" s="83" t="s">
        <v>12</v>
      </c>
    </row>
    <row r="28" spans="1:5" s="1" customFormat="1" ht="15.75" x14ac:dyDescent="0.25">
      <c r="A28" s="80"/>
      <c r="B28" s="81"/>
      <c r="C28" s="82"/>
      <c r="D28" s="80"/>
      <c r="E28" s="83"/>
    </row>
    <row r="29" spans="1:5" s="88" customFormat="1" ht="19.5" thickBot="1" x14ac:dyDescent="0.35">
      <c r="A29" s="118">
        <v>1</v>
      </c>
      <c r="B29" s="119">
        <v>2</v>
      </c>
      <c r="C29" s="120">
        <v>3</v>
      </c>
      <c r="D29" s="84">
        <v>4</v>
      </c>
      <c r="E29" s="87">
        <v>5</v>
      </c>
    </row>
    <row r="30" spans="1:5" s="88" customFormat="1" ht="51" customHeight="1" x14ac:dyDescent="0.3">
      <c r="A30" s="121" t="s">
        <v>82</v>
      </c>
      <c r="B30" s="122" t="s">
        <v>161</v>
      </c>
      <c r="C30" s="123" t="s">
        <v>4</v>
      </c>
      <c r="D30" s="124">
        <f>SUM(D31:D35)</f>
        <v>864547.94343433459</v>
      </c>
      <c r="E30" s="125">
        <f>SUM(E31:E35)</f>
        <v>1809660.9619500001</v>
      </c>
    </row>
    <row r="31" spans="1:5" s="88" customFormat="1" ht="42" customHeight="1" x14ac:dyDescent="0.3">
      <c r="A31" s="126" t="s">
        <v>162</v>
      </c>
      <c r="B31" s="95" t="s">
        <v>163</v>
      </c>
      <c r="C31" s="96" t="s">
        <v>130</v>
      </c>
      <c r="D31" s="97">
        <v>627558.01000000013</v>
      </c>
      <c r="E31" s="98">
        <v>565002.75100000005</v>
      </c>
    </row>
    <row r="32" spans="1:5" s="99" customFormat="1" ht="42.75" customHeight="1" x14ac:dyDescent="0.3">
      <c r="A32" s="126" t="s">
        <v>164</v>
      </c>
      <c r="B32" s="95" t="s">
        <v>165</v>
      </c>
      <c r="C32" s="96" t="s">
        <v>130</v>
      </c>
      <c r="D32" s="97">
        <v>7229.04</v>
      </c>
      <c r="E32" s="98">
        <v>8675.5647500000014</v>
      </c>
    </row>
    <row r="33" spans="1:5" s="99" customFormat="1" ht="42.75" customHeight="1" x14ac:dyDescent="0.3">
      <c r="A33" s="126" t="s">
        <v>166</v>
      </c>
      <c r="B33" s="95" t="s">
        <v>167</v>
      </c>
      <c r="C33" s="96" t="s">
        <v>130</v>
      </c>
      <c r="D33" s="97">
        <v>0</v>
      </c>
      <c r="E33" s="98">
        <v>0</v>
      </c>
    </row>
    <row r="34" spans="1:5" s="99" customFormat="1" ht="42.75" customHeight="1" x14ac:dyDescent="0.3">
      <c r="A34" s="126" t="s">
        <v>168</v>
      </c>
      <c r="B34" s="95" t="s">
        <v>169</v>
      </c>
      <c r="C34" s="96" t="s">
        <v>130</v>
      </c>
      <c r="D34" s="97">
        <v>94000</v>
      </c>
      <c r="E34" s="98">
        <v>880333.35600000003</v>
      </c>
    </row>
    <row r="35" spans="1:5" s="99" customFormat="1" ht="42.75" customHeight="1" x14ac:dyDescent="0.3">
      <c r="A35" s="126" t="s">
        <v>170</v>
      </c>
      <c r="B35" s="95" t="s">
        <v>171</v>
      </c>
      <c r="C35" s="96" t="s">
        <v>130</v>
      </c>
      <c r="D35" s="97">
        <v>135760.89343433449</v>
      </c>
      <c r="E35" s="98">
        <v>355649.29019999993</v>
      </c>
    </row>
    <row r="36" spans="1:5" s="130" customFormat="1" ht="42.75" hidden="1" customHeight="1" thickBot="1" x14ac:dyDescent="0.35">
      <c r="A36" s="127"/>
      <c r="B36" s="128" t="s">
        <v>172</v>
      </c>
      <c r="C36" s="129" t="s">
        <v>130</v>
      </c>
      <c r="D36" s="97">
        <v>55824.4</v>
      </c>
      <c r="E36" s="98">
        <v>158.53848000000016</v>
      </c>
    </row>
    <row r="37" spans="1:5" s="99" customFormat="1" ht="42.75" customHeight="1" thickBot="1" x14ac:dyDescent="0.35">
      <c r="A37" s="131" t="s">
        <v>173</v>
      </c>
      <c r="B37" s="132" t="s">
        <v>174</v>
      </c>
      <c r="C37" s="133" t="s">
        <v>130</v>
      </c>
      <c r="D37" s="113">
        <v>0</v>
      </c>
      <c r="E37" s="114">
        <v>0</v>
      </c>
    </row>
    <row r="38" spans="1:5" s="99" customFormat="1" ht="24.75" customHeight="1" x14ac:dyDescent="0.3">
      <c r="A38" s="134"/>
      <c r="B38" s="135"/>
      <c r="C38" s="136"/>
    </row>
  </sheetData>
  <mergeCells count="19">
    <mergeCell ref="A26:A28"/>
    <mergeCell ref="B26:B28"/>
    <mergeCell ref="C26:C28"/>
    <mergeCell ref="D26:E26"/>
    <mergeCell ref="D27:D28"/>
    <mergeCell ref="E27:E28"/>
    <mergeCell ref="A12:A16"/>
    <mergeCell ref="B12:B16"/>
    <mergeCell ref="C12:C16"/>
    <mergeCell ref="D12:D16"/>
    <mergeCell ref="E12:E16"/>
    <mergeCell ref="A25:C25"/>
    <mergeCell ref="A2:C2"/>
    <mergeCell ref="A3:A5"/>
    <mergeCell ref="B3:B5"/>
    <mergeCell ref="C3:C5"/>
    <mergeCell ref="D3:E3"/>
    <mergeCell ref="D4:D5"/>
    <mergeCell ref="E4:E5"/>
  </mergeCells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Волгоградэнерго 2016</vt:lpstr>
      <vt:lpstr>расшифровки</vt:lpstr>
      <vt:lpstr>'Волгоградэнерго 2016'!Заголовки_для_печати</vt:lpstr>
      <vt:lpstr>'Волгоградэнерго 2016'!Область_печати</vt:lpstr>
      <vt:lpstr>расшифровки!Область_печати</vt:lpstr>
    </vt:vector>
  </TitlesOfParts>
  <Company>MRSK-YUGA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Лаптенок Анна Георгиевна</dc:creator>
  <cp:lastModifiedBy>Лаптенок Анна Георгиевна</cp:lastModifiedBy>
  <dcterms:created xsi:type="dcterms:W3CDTF">2017-03-30T07:45:58Z</dcterms:created>
  <dcterms:modified xsi:type="dcterms:W3CDTF">2017-03-30T07:50:25Z</dcterms:modified>
</cp:coreProperties>
</file>